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carArturo\Downloads\"/>
    </mc:Choice>
  </mc:AlternateContent>
  <bookViews>
    <workbookView xWindow="0" yWindow="0" windowWidth="24000" windowHeight="9045"/>
  </bookViews>
  <sheets>
    <sheet name="PAOP 2021" sheetId="1" r:id="rId1"/>
  </sheets>
  <definedNames>
    <definedName name="_xlnm._FilterDatabase" localSheetId="0" hidden="1">'PAOP 2021'!$A$12:$O$232</definedName>
    <definedName name="_xlnm.Print_Titles" localSheetId="0">'PAOP 2021'!$1:$12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5" i="1" l="1"/>
  <c r="N34" i="1"/>
  <c r="N33" i="1"/>
  <c r="N32" i="1"/>
  <c r="N31" i="1"/>
  <c r="H31" i="1"/>
  <c r="N30" i="1"/>
  <c r="H30" i="1"/>
  <c r="N29" i="1"/>
  <c r="N28" i="1"/>
  <c r="N27" i="1"/>
  <c r="H27" i="1"/>
  <c r="N25" i="1"/>
  <c r="N24" i="1"/>
  <c r="N23" i="1"/>
  <c r="N22" i="1"/>
  <c r="H22" i="1"/>
  <c r="N21" i="1"/>
  <c r="N20" i="1"/>
  <c r="N19" i="1"/>
  <c r="H19" i="1"/>
  <c r="N18" i="1"/>
  <c r="H18" i="1"/>
  <c r="N17" i="1"/>
  <c r="H17" i="1"/>
  <c r="N16" i="1"/>
  <c r="H16" i="1"/>
  <c r="H15" i="1"/>
  <c r="N14" i="1"/>
  <c r="H14" i="1"/>
  <c r="N13" i="1"/>
  <c r="H13" i="1"/>
  <c r="H232" i="1" l="1"/>
  <c r="N75" i="1"/>
  <c r="N74" i="1"/>
  <c r="N73" i="1"/>
</calcChain>
</file>

<file path=xl/sharedStrings.xml><?xml version="1.0" encoding="utf-8"?>
<sst xmlns="http://schemas.openxmlformats.org/spreadsheetml/2006/main" count="1784" uniqueCount="442">
  <si>
    <t>No. consecutivo</t>
  </si>
  <si>
    <t>Objeto</t>
  </si>
  <si>
    <t>Nombre del inmueble</t>
  </si>
  <si>
    <t>Monto estimado</t>
  </si>
  <si>
    <t>Partida</t>
  </si>
  <si>
    <t>Fecha estimada de conclusión</t>
  </si>
  <si>
    <t>Fecha estimada de inicio</t>
  </si>
  <si>
    <r>
      <t>Procedimiento</t>
    </r>
    <r>
      <rPr>
        <b/>
        <vertAlign val="superscript"/>
        <sz val="10"/>
        <color theme="1"/>
        <rFont val="Arial"/>
        <family val="2"/>
      </rPr>
      <t>2</t>
    </r>
  </si>
  <si>
    <r>
      <t>Fundamento jurídico</t>
    </r>
    <r>
      <rPr>
        <b/>
        <vertAlign val="superscript"/>
        <sz val="10"/>
        <color theme="1"/>
        <rFont val="Arial"/>
        <family val="2"/>
      </rPr>
      <t>3</t>
    </r>
  </si>
  <si>
    <t>FONDEN</t>
  </si>
  <si>
    <t>Coordinación Nacional de Monumentos Históricos</t>
  </si>
  <si>
    <t>Obra de Rehabilitación de la torre campanario, restauración y resarcimiento de los daños ocasionados por el sismo de 2017 a la capilla de la Asunción, Xochimilco, Ciudad de México</t>
  </si>
  <si>
    <t>CAPILLA DE LA ASUNCIÓN</t>
  </si>
  <si>
    <t>ITP</t>
  </si>
  <si>
    <t>Artículo 43 LOPSRM</t>
  </si>
  <si>
    <t>TEMPLO DE SAN FRANCISCO TECOXPA</t>
  </si>
  <si>
    <t>AD</t>
  </si>
  <si>
    <t>Trabajos de restauración y resarcimiento de daños ocasionados por el sismo de 2017 a la torre campanario y al templo de San Nicolás Tolentino y/o San Nicolás Totolapan, Magdalena Contreras, Ciudad de México</t>
  </si>
  <si>
    <t>TEMPLO DE SAN NICOLÁS TOLENTINO</t>
  </si>
  <si>
    <t>TEMPLO DE SANTIAGO APÓSTOL TEPALCATLALPAN</t>
  </si>
  <si>
    <t>Trabajos de restauración y resarcimiento de daños ocasionados por el sismo de 2017 en la torre campanario del Templo y/o capilla de San Francisco, Coyoacán, Ciudad de México</t>
  </si>
  <si>
    <t>CAPILLA DE SAN FRANCISCO</t>
  </si>
  <si>
    <t>Trabajos de consolidación y de resarcimiento de los elementos dañados ocasionados por el sismo de 2017 a la Capilla del Verbo Encarnado, Tlalpan, Ciudad de México</t>
  </si>
  <si>
    <t>CAPILLA DEL VERBO ENCARNADO</t>
  </si>
  <si>
    <t>Trabajos de restauración y resarcimiento de daños ocasionados por el sismo de 2017 en la portada del Templo de San Sebastián Mártir, Benito Juárez, Ciudad de México</t>
  </si>
  <si>
    <t>TEMPLO DE SAN SEBASTIÁN MÁRTIR</t>
  </si>
  <si>
    <t>NO</t>
  </si>
  <si>
    <t>Trabajos de restauración y resarcimiento de los daños ocasionados por el sismo de 2017 al templo de Santa Ursula Xitla, Tlalpan, Ciudad de México</t>
  </si>
  <si>
    <t>TEMPLO DE SANTA URSULA XITLA</t>
  </si>
  <si>
    <t>Trabajos de consolidación y restauración para el resarcimiento de daños ocasionados por el sismo de 2017 al Templo y/o capilla del Niño Jesús, Coyoacán, Ciudad de México</t>
  </si>
  <si>
    <t>TEMPLO DEL NIÑO JESÚS</t>
  </si>
  <si>
    <t>Proyecto integral de restauración para la restitución de la torre campanario y el resarcimiento de los daños ocasionados por el sismo de 2017 al templo y/o capilla de San Lorenzo Mártir, Milpa Alta, Ciudad de México.</t>
  </si>
  <si>
    <t>TEMPLO DE SAN LORENZO MÁRTIR</t>
  </si>
  <si>
    <t>TEMPLO DE SAN SALVADOR Y/O TEMPLO DEL DIVINO SALVADOR O DE LA TRANSFIGURACIÓN</t>
  </si>
  <si>
    <t>Trabajos de consolidación y restauración para el resarcimiento de daños ocasionados por el sismo de 2017 al Templo y antiguo convento de San Juan Bautista, Coyoacán, Ciudad de México</t>
  </si>
  <si>
    <t>TEMPLO Y ANTIGUO CONVENTO DE SAN JUAN BAUTISTA</t>
  </si>
  <si>
    <t>IGLESIA ANGLICANA CHRIST CHURCH</t>
  </si>
  <si>
    <t>TEMPLO DE LOS SANTOS APÓSTOLES FELIPE Y SANTIAGO</t>
  </si>
  <si>
    <t>Proyecto para la restauración y resarcimiento de daños ocasionados por el sismo de 2017 al Templo de San José, Cuauhtémoc, Ciudad de México</t>
  </si>
  <si>
    <t xml:space="preserve">TEMPLO DE SAN JOSÉ </t>
  </si>
  <si>
    <t>Obra de consolidación estructural, rehabilitación y restauración de los daños ocasionados por el sismo de 2017 al templo de San José de Gracia, Ciudad de México</t>
  </si>
  <si>
    <t xml:space="preserve">TEMPLO DE SAN JOSÉ DE GRACIA </t>
  </si>
  <si>
    <t>TEMPLO DE SAN JERÓNIMO LÍDICE</t>
  </si>
  <si>
    <t>PARROQUIA DE SAN BERNABÉ</t>
  </si>
  <si>
    <t>Trabajos para la protección, estabilización y consolidación del Templo y/o Parroquia de la Santa Veracruz, Cuauhtémoc, Ciudad de México.</t>
  </si>
  <si>
    <t>TEMPLO Y/O PARROQUIA DE LA SANTA VERACRUZ</t>
  </si>
  <si>
    <t>Obra de intervención para el resarcimiento de daños ocasionados por el sismo del 19 de septiembre de 2017 en el inmueble denominado Ermita y/o Cámara de los Secretos, Alcaldía Álvaro Obregón, Ciudad de México</t>
  </si>
  <si>
    <t>ERMITA O CÁMARA DE LOS SECRETOS</t>
  </si>
  <si>
    <t xml:space="preserve">TEMPLO Y ANTIGUO CONVENTO DE SAN PABLO </t>
  </si>
  <si>
    <t>TEMPLO DE SAN FRANCISCO TLALNEPANTLA</t>
  </si>
  <si>
    <t>Trabajos de restauración y resarcimiento de daños ocasionados por el sismo de 2017 al templo de San Francisco Tlanepantla, Xochimilco, Ciudad de México.</t>
  </si>
  <si>
    <t>DIRECCIÓN DE MONUMENTOS PREHISPÁNICOS</t>
  </si>
  <si>
    <t>Proyecto de intervención para el resarcimiento de daños  ocasionados por el sismo del 19 de septiembre de 2017 del inmueble ubicado en avenida Juárez no. 89, actual sede de FONART, alcaldía Cuauhtémoc, Ciudad de México</t>
  </si>
  <si>
    <t>AV.JUÁREZ NO. 89</t>
  </si>
  <si>
    <t>Obra para la rehabilitación de la torre campanario y la restauración del bien inmueble denominado templo de San Francisco Tecoxpa y/o templo de San Francisco de Asis, alcaldía Milpa Alta, Ciudad de México</t>
  </si>
  <si>
    <t>Trabajos de restauración y resarcimiento de daños ocasionados por el sismo de 2017 al TEMPLO DE LOS SANTOS APÓSTOLES FELIPE Y SANTIAGO Y/O Templo y antiguo convento de los Santos Apóstoles Felipe y Santiago, alcaldía Azcapotzalco, Ciudad de México.</t>
  </si>
  <si>
    <t>Trabajos de restauración y resarcimiento de daños ocasionados por el sismo de 2017 al Templo de Santiago Apóstol Tepalcatlalpan,  Xochimilco, Ciudad de México</t>
  </si>
  <si>
    <t>Trabajos de consolidación para el resarcimiento de los daños ocasionados por el sismo de 2017 al templo de San Salvador y/o Templo del Divino Salvador o de la Transfiguración, Milpa Alta, Ciudad de México</t>
  </si>
  <si>
    <t>Proyecto para la consolidación de los elementos estructurales y el resarcimiento de los daños ocasionados por el sismo de 2017 a la iglesia Anglicana Christ Church o Antiguo templo de Christ Church, alcaldía Cuauhtémoc, Ciudad de México</t>
  </si>
  <si>
    <t>Proyecto de intervención para el resarcimiento de los daños ocasionados por el sismo de septiembre de 2017 del inmueble denominado Templo de San Agustín, alcaldía Milpa Alta, Ciudad de México</t>
  </si>
  <si>
    <t>Proyecto de restauración para la rehabilitación y el resarcimiento de los daños ocasionados por el sismo de 2017 denominado: templo de San Salvador y/o Templo del Divino Salvador o de la Transfiguración, Milpa Alta, Ciudad de México</t>
  </si>
  <si>
    <t>OBSERVACIONES</t>
  </si>
  <si>
    <t>Sujeto a autorización de ampliación presupuestal</t>
  </si>
  <si>
    <t>Proyecto de intervención para el resarcimiento de daños ocasionados por el sismo de 2017 del inmueble del Santuario de Nuestra Señora de los Ángeles, alcaldía Cuauhtémoc, Ciudad de México</t>
  </si>
  <si>
    <t>SANTUARIO DE NUESTRA SEÑORA DE LOS ÁNGELES</t>
  </si>
  <si>
    <t>Obra para la intervención de los daños ocasionados por el sismo de 2017 de la espadaña del Templo de Nuestra Señora de El Carmen, alcaldía Álvaro Obregón, Ciudad de México</t>
  </si>
  <si>
    <t>Obra de intervención para el resarcimiento de daños ocasionados por el sismo del 19 de septiembre de 2017 en los inmuebles denominados Parroquia de la Purísima Concepción Tlacopac y Templo de San Sebastián Axotla, Alcaldía Álvaro Obregón, Ciudad de México</t>
  </si>
  <si>
    <t xml:space="preserve"> PARROQUIA DE LA PURÍSIMA CONCEPCIÓN TLACOPAC y TEMPLO DE SAN SEBASTIÁN AXOTLA</t>
  </si>
  <si>
    <t>Obra de intervención para el resarcimiento de daños ocasionados por el sismo del 19 de septiembre de 2017 en los inmuebles denominado Parroquia de la Asunción Nonoalco, Alcaldía Álvaro Obregón, Ciudad de México</t>
  </si>
  <si>
    <t xml:space="preserve">PARROQUIA DE LA ASUNCIÓN NONOALCO </t>
  </si>
  <si>
    <t>MUSEO DEL CARMEN</t>
  </si>
  <si>
    <t>TEMPLO DE NUESTRA SEÑORA DE EL CARMEN</t>
  </si>
  <si>
    <t>Obra de intervención para el resarcimiento de daños ocasionados por el sismo del 19 de septiembre de 2017 en las áreas afectadas por el sismo del inmueble denominado Museo del Carmen, Alcaldía Álvaro Obregón, Ciudad de México</t>
  </si>
  <si>
    <t>TEMPLO DE SAN AGUSTÍN</t>
  </si>
  <si>
    <t>No cuenta con suficientes recursos por lo que estaría sujeto a la autorización del Comité Técnico FONDEN para la reasignación de recursos</t>
  </si>
  <si>
    <t>TEMPLO DE LA SANTA CRUZ XOCHITEPEC</t>
  </si>
  <si>
    <t>Obra para la consolidación estructural y el resarcimiento de los daños ocasionados por el sismo de 2017 en el inmueble denominado Templo de San Jerónimo Lídice, Magdalena Contreras, Ciudad de México</t>
  </si>
  <si>
    <t>Proyecto de intervención para el resarcimiento de los daños ocasionados por el sismo de septiembre de 2017 en el inmueble denominado Templo de Santa Cruz Xochitepec, alcaldía Xochimilco, Ciudad de México</t>
  </si>
  <si>
    <t>Obra de intervención complementaria para el resarcimiento de los daños ocasionados por el sismo de 2017 de la Parroquia de San Bernabé , Magdalena Contreras, Ciudad de México</t>
  </si>
  <si>
    <t>Obra complementaria de intervención para el resarcimiento de daños  ocasionados por el sismo del 19 de septiembre de 2017 del inmueble denominado Templo y Antiguo Convento de San Pablo, alcaldía Milpa Alta, Ciudad de México</t>
  </si>
  <si>
    <t>Obra de intervención para el resarcimiento de daños  ocasionados por el sismo del 19 de septiembre de 2017 del inmueble denominado Licenciado Verdad no.  3, edificio de la Dirección de Monumentos Prehispánicos, alcaldía Cuauhtémoc, Ciudad de México</t>
  </si>
  <si>
    <t>Centro INAH Estado de México</t>
  </si>
  <si>
    <t>OBRA DE RESTAURACIÓN DE DAÑOS OCASIONADOS POR EL SISMO  DEL 19 DE SEPTIEMBRE DE 2017, EN EL INMUEBLE CONOCIDO COMO "PARROQUIA DE NUESTRA SEÑORA DE LA ASUNCIÓN Y/O TEMPLO DE ASUNCIÓN "</t>
  </si>
  <si>
    <t xml:space="preserve">Parroquia de Nuestra Señora de la Asunción, cabecera municipal, Amecameca. </t>
  </si>
  <si>
    <t>Artículo 42 FRACCION II LOPSRM</t>
  </si>
  <si>
    <t>OBRA DE RESTAURACIÓN DE DAÑOS OCASIONADOS POR EL SISMO  DEL 19 DE SEPTIEMBRE DE 2017, EN EL INMUEBLE CONOCIDO COMO "CAPILLA EL ROSARIO"</t>
  </si>
  <si>
    <t>Capilla El Rosario, Seccion Rosario, Amecameca.</t>
  </si>
  <si>
    <t>OBRA DE RESTAURACIÓN DE DAÑOS OCASIONADOS POR EL SISMO  DEL 19 DE SEPTIEMBRE DE 2017, EN EL INMUEBLE CONOCIDO COMO "PARROQUIA DE SAN PEDRO Y SAN PABLO"</t>
  </si>
  <si>
    <t>Parroquia de San Pedro y San Pablo, Colonia centro, Ecatzingo.</t>
  </si>
  <si>
    <t>OBRA DE RESTAURACIÓN DE DAÑOS OCASIONADOS POR EL SISMO  DEL 19 DE SEPTIEMBRE DE 2017, EN EL INMUEBLE CONOCIDO COMO "CAPILLA DE SAN MIGUEL ARCÁNGEL Y/O SAN MIGUEL ARCÁNGEL"</t>
  </si>
  <si>
    <t>Capilla de San Miguel Arcángel, Barrio de San Miguel, Ecatzingo.</t>
  </si>
  <si>
    <t xml:space="preserve">OBRA DE RESTAURACIÓN DE DAÑOS OCASIONADOS POR EL SISMO DEL 19 DE SEPTIEMBRE DE 2017, EN EL INMUEBLE CONOCIDO COMO “TEMPLO DE LA VIRGEN MARIA” </t>
  </si>
  <si>
    <t>Templo de la Virgen Maria, Colonia centro, Joquicingo</t>
  </si>
  <si>
    <t xml:space="preserve">OBRA DE RESTAURACIÓN DE DAÑOS OCASIONADOS POR EL SISMO DEL 19 DE SEPTIEMBRE DE 2017, EN EL INMUEBLE CONOCIDO COMO “CAPILLA DEL CALVARIO” </t>
  </si>
  <si>
    <t>Capilla del Calvario, Barrio del Calvario, Joquicingo.</t>
  </si>
  <si>
    <t xml:space="preserve">
OBRA DE RESTAURACIÓN DE DAÑOS OCASIONADOS POR EL SISMO DEL 19 DE SEPTIEMBRE DE 2017, EN EL INMUEBLE CONOCIDO COMO “TEMPLO DEL DIVINO SALVADOR Y ANTIGUO CONVENTO DE LA TRANSFIGURACIÓN”
</t>
  </si>
  <si>
    <t>Templo del Divino Salvador  y Antiguo Convento de la Transfiguración, Cabecera municipal, Malinalco</t>
  </si>
  <si>
    <t xml:space="preserve">OBRA DE RESTAURACIÓN DE DAÑOS OCASIONADOS POR EL SISMO DEL 19 DE SEPTIEMBRE DE 2017, EN EL INMUEBLE CONOCIDO COMO "ZONA ARQUEOLOGICA DE MALINALCO" </t>
  </si>
  <si>
    <t>Zona Arqueológica Malinalco, Barrio de Santa Monica, Malinalco.</t>
  </si>
  <si>
    <t>OBRA DE RESTAURACIÓN DE DAÑOS OCASIONADOS POR EL SISMO DEL 19 DE SEPTIEMBRE DE 2017, EN EL INMUEBLE CONOCIDO COMO “CAPILLA SANTA MARÍA”</t>
  </si>
  <si>
    <t>Capilla Santa María, Santa Maria, Ocuilan.</t>
  </si>
  <si>
    <t>OBRA DE RESTAURACIÓN DE DAÑOS OCASIONADOS POR EL SISMO DEL 19 DE SEPTIEMBRE DE 2017, EN EL INMUEBLE CONOCIDO COMO  “CAPILLA SANTA MARÍA”</t>
  </si>
  <si>
    <t>Templo de Santiago de Apóstol, Colonia centro, Ocuilan.</t>
  </si>
  <si>
    <t>OBRA DE RESTAURACIÓN DE DAÑOS OCASIONADOS POR EL SISMO DEL 19 DE SEPTIEMBRE DE 2017, EN EL INMUEBLE CONOCIDO COMO “TEMPLO DE SAN JUAN BAUTISTA”</t>
  </si>
  <si>
    <t>Templo de San Juan Bautista, San Juan Atzingo, Ocuilan.</t>
  </si>
  <si>
    <t>OBRA DE RESTAURACIÓN DE DAÑOS OCASIONADOS POR EL SISMO DEL 19 DE SEPTIEMBRE DE 2017, EN EL INMUEBLE CONOCIDO COMO “TEMPLO DE SAN SEBASTIÁN”</t>
  </si>
  <si>
    <t>Templo de San Sebastián, Barrio de San Sebastian, Ocuilan.</t>
  </si>
  <si>
    <t>OBRA DE RESTAURACIÓN DE DAÑOS OCASIONADOS POR EL SISMO DEL 19 DE SEPTIEMBRE DE 2017, EN EL INMUEBLE CONOCIDO COMO “TEMPLO DE SANTA ANA”</t>
  </si>
  <si>
    <t>Templo de Santa Ana, Santa Ana, Ocuilan.</t>
  </si>
  <si>
    <t>OBRA DE RESTAURACIÓN DE DAÑOS OCASIONADOS POR EL SISMO DEL 19 DE SEPTIEMBRE DE 2017, EN EL INMUEBLE CONOCIDO COMO: “IGLESIA DE SANTA MÓNICA”</t>
  </si>
  <si>
    <t>Iglesia de Santa Mónica, Santa Monica, Ocuilan.</t>
  </si>
  <si>
    <t>OBRA DE RESTAURACIÓN DE DAÑOS OCASIONADOS POR EL SISMO DEL 19 DE SEPTIEMBRE DE 2017, EN EL INMUEBLE CONOCIDO COMO “TEMPLO DE SAN SIMONITO Y/O IGLESIA DE SAN SIMONITO”</t>
  </si>
  <si>
    <t>Iglesia de San Simonito, San Siminito, Tenancingo.</t>
  </si>
  <si>
    <t>OBRA DE RESTAURACIÓN DE DAÑOS OCASIONADOS POR EL SISMO DEL 19 DE SEPTIEMBRE DE 2017, EN EL INMUEBLE CONOCIDO COMO “CAPILLA DE JESUS"</t>
  </si>
  <si>
    <t>Capilla de Jesús, Cabecera municipal, Tenancingo.</t>
  </si>
  <si>
    <t>OBRA DE RESTAURACIÓN DE DAÑOS OCASIONADOS POR EL SISMO DEL 19 DE SEPTIEMBRE DE 2017, EN EL INMUEBLE CONOCIDO COMO “TEMPLO DE SAN JOSE TENERIA"</t>
  </si>
  <si>
    <t>Iglesia de San José Teneria, Teneria, Tenancingo.</t>
  </si>
  <si>
    <t>OBRA DE RESTAURACIÓN DE DAÑOS OCASIONADOS POR EL SISMO DEL 19 DE SEPTIEMBRE DE 2017, EN EL INMUEBLE CONOCIDO COMO “TEMPLO DE TEPALCATEPEC"</t>
  </si>
  <si>
    <t>Templo de Tepalcatepec, Tepalcatepec, Tenancingo</t>
  </si>
  <si>
    <t xml:space="preserve">OBRA DE RESTAURACIÓN DE DAÑOS OCASIONADOS POR EL SISMO DEL 19 DE SEPTIEMBRE DE 2017, EN EL INMUEBLE CONOCIDO COMO “CAPILLA DE TEOTLA” </t>
  </si>
  <si>
    <t>Capilla de Teotla, Teotla, Tenancingo.</t>
  </si>
  <si>
    <t>OBRA DE RESTAURACIÓN DE DAÑOS OCASIONADOS POR EL SISMO DEL 19 DE SEPTIEMBRE DE 2017, EN EL INMUEBLE CONOCIDO COMO “TEMPLO DEL SEÑOR DE ACATZINGO"</t>
  </si>
  <si>
    <t>Templo del Señor de Acatzingo, Acatzingo de la Piedra, Tenancingo.</t>
  </si>
  <si>
    <t>OBRA DE RESTAURACIÓN DE DAÑOS OCASIONADOS POR EL SISMO DEL 19 DE SEPTIEMBRE DE 2017, EN EL INMUEBLE CONOCIDO COMO “TEMPLO DE LA ASCENCION"</t>
  </si>
  <si>
    <t>Templo de la Ascensión, Chalchihuapan, Tenancingo</t>
  </si>
  <si>
    <t>OBRA DE RESTAURACIÓN DE DAÑOS OCASIONADOS POR EL SISMO DEL 19 DE SEPTIEMBRE DE 2017, EN EL INMUEBLE CONOCIDO COMO “PARROQUIA DE SAN ESTEBAN PROTOMÁRTIR Y/O TEMPLO DE SAN ESTEBAN PROTOMÁRTIR"</t>
  </si>
  <si>
    <t>Templo de San Esteban (Protomartir), Cabecera municipal, Tepetlixpa.</t>
  </si>
  <si>
    <t>OBRA DE RESTAURACIÓN DE DAÑOS OCASIONADOS POR EL SISMO DEL 19 DE SEPTIEMBRE DE 2017, EN EL INMUEBLE CONOCIDO COMO “TEMPLO DE SAN NICOLAS TOLENTINO Y/O TEMPLO DE SAN NICOLAS”</t>
  </si>
  <si>
    <t>Templo de San Nicolás Tolentino, San Nicolas Coatepec, Tianguistenco.</t>
  </si>
  <si>
    <t>OBRA DE RESTAURACIÓN DE DAÑOS OCASIONADOS POR EL SISMO DEL 19 DE SEPTIEMBRE DE 2017, EN EL INMUEBLE CONOCIDO COMO “CAPILLA DE LA VIRGEN DEL CARMEN"</t>
  </si>
  <si>
    <t>Capilla de la Virgen del Carmen, El Carmen, Villa Guerrero.</t>
  </si>
  <si>
    <t xml:space="preserve">OBRA DE RESTAURACION DE DAÑOS OCASIONADOS POR EL SISMO DEL 19 DE SEPTIEMBRE DE 2017, EN EL INMUEBLE CONOCIDO COMO “PARROQUIA DE SANTA MARIA DE GUADALUPE” </t>
  </si>
  <si>
    <t>Parroquia de Santa María de Guadalupe, Porfirio Diaz, Villa Guerrero.</t>
  </si>
  <si>
    <t xml:space="preserve">OBRA DE RESTAURACION DE DAÑOS OCASIONADOS POR EL SISMO DEL 19 DE SEPTIEMBRE DE 2017, EN EL INMUEBLE CONOCIDO COMO “TEMPLO DE SANTIAGO " </t>
  </si>
  <si>
    <t>Templo de Santiago, Santiago Oxtotitlan, Villa Guerrero.</t>
  </si>
  <si>
    <t>Centro INAH Tlaxcala</t>
  </si>
  <si>
    <t>Intervención de restauración en el monumento histórico denominado: Parroquia de San Antonio, ubicado en la localidad de Acuamanala, municipio de Acuamanala de Miguel Hidalgo, Tlax.</t>
  </si>
  <si>
    <t>Parroquia de San Antonio</t>
  </si>
  <si>
    <t>Intervención de restauración en el monumento histórico denominado: Parroquia San Ildefonso, ubicado en la localidad de Hueyotlipan, municipio de Hueyotlipan, Tlax.</t>
  </si>
  <si>
    <t>Parroquia San Ildefonso</t>
  </si>
  <si>
    <t>Intervención de restauración en el monumento histórico denominado: Convento de San Francisco,  ubicado en la localidad de Tepeyanco, municipio de Tepeyanco, Tlax.</t>
  </si>
  <si>
    <t>Convento de San Francisco</t>
  </si>
  <si>
    <t>Intervención de restauración en el monumento histórico denominado: Templo de San Nicolás de Bari,  ubicado en la localidad de Panotla, municipio de Panotla, Tlax.</t>
  </si>
  <si>
    <t>Templo de San Nicolás de Bari</t>
  </si>
  <si>
    <t>Intervención de restauración en el monumento histórico denominado: Templo San Ambrosio,  ubicado en la localidad de San ambrosio Texantla, municipio de Panotla, Tlax.</t>
  </si>
  <si>
    <t>Templo San Ambrosio</t>
  </si>
  <si>
    <t>Intervención de restauración en el monumento histórico denominado: Antiguo Convento de Nuestra Señora de las Nieves,  ubicado en la localidad de Totolac, municipio de Totolac, Tlax.</t>
  </si>
  <si>
    <t>Antiguo Convento de Nuestra Señora de las Nieves</t>
  </si>
  <si>
    <t>Intervención de restauración en el monumento histórico denominado: Parroquia de San Pablo Apóstol,  ubicado en la localidad de Apetatitlan, municipio de Apetatitlan de Antonio Carvajal, Tlax.</t>
  </si>
  <si>
    <t>Parroquia de San Pablo Apóstol</t>
  </si>
  <si>
    <t>Intervención de restauración en el monumento histórico denominado: Capilla del Cristo,  ubicado en la localidad de Villa Vicente Guerrero, municipio de San Pablo del Monte, Tlax.</t>
  </si>
  <si>
    <t>Capilla del Cristo</t>
  </si>
  <si>
    <t>Intervención de restauración en el monumento histórico denominado: Casa Cural,  ubicado en la localidad de Santa Cruz Tlaxcala, municipio de Santa Cruz Tlaxcala, Tlax.</t>
  </si>
  <si>
    <t>Casa Cural</t>
  </si>
  <si>
    <t>Intervención de restauración en el monumento histórico denominado: Templo de San Lucas Evangelista,  ubicado en la localidad de San Lucas Tlacochcalco, municipio de Santa Cruz Tlaxcala, Tlax.</t>
  </si>
  <si>
    <t>Templo de San Lucas Evangelista</t>
  </si>
  <si>
    <t>Intervención de restauración en el monumento histórico denominado: Parroquia San Luis,  ubicado en la localidad de Teolocholco, municipio de Teolocholcco, Tlax.</t>
  </si>
  <si>
    <t>Parroquia San Luis</t>
  </si>
  <si>
    <t>Intervención de restauración en el monumento histórico denominado: Templo de Nuestra Señora del Carmen, ubicado en la localidad de El Carmen Aztama, municipio de Teolocholco, Tlax.</t>
  </si>
  <si>
    <t>Templo de Nuestra Señora del Carmen</t>
  </si>
  <si>
    <t>Intervención de restauración en el monumento histórico denominado: Templo del Señor Santiago, ubicado en la localidad de Santiago Tepeticpac, municipio de Totolac, Tlax.</t>
  </si>
  <si>
    <t>Templo del Señor Santiago</t>
  </si>
  <si>
    <t>Intervención de restauración en el monumento histórico denominado: Capilla Abierta, ubicado en la localidad de San Esteban Tizatlán, municipio de Tlaxcala, Tlax.</t>
  </si>
  <si>
    <t>Capilla Abierta</t>
  </si>
  <si>
    <t>Intervención de restauración en el monumento histórico denominado: Templo  de San Esteban, ubicado en la localidad de San Esteban Tizatlán, municipio de Tlaxcala, Tlax.</t>
  </si>
  <si>
    <t>Templo de San Esteban</t>
  </si>
  <si>
    <t>Intervención de restauración en el monumento histórico denominado: Parroquia de San Juan Bautista, ubicado en la localidad de San Juan Totolac, municipio de Totolac, Tlax.</t>
  </si>
  <si>
    <t>Parroquia de San Juan Bautista</t>
  </si>
  <si>
    <t>Intervención de restauración en el monumento histórico denominado: Templo Santa Bárbara, ubicado en la localidad de Santa Bárbara Acuicuizcatepec, municipio de Xaltocan, Tlax.</t>
  </si>
  <si>
    <t>Templo Santa Bárbara</t>
  </si>
  <si>
    <t>Intervención de restauración en el monumento histórico denominado: Templo de San Bartolomé, ubicado en la localidad de San Bartolomé Cuahuixmatlac Tizatlán, municipio de Chiautempan, Tlax.</t>
  </si>
  <si>
    <t>Templo de San Bartolomé</t>
  </si>
  <si>
    <t>Intervención de restauración en el monumento histórico denominado: Capilla de San José, ubicado en la localidad de San José Aztatla, municipio de Contla de Juan Cuamatzi, Tlax.</t>
  </si>
  <si>
    <t>Capilla de San Jose</t>
  </si>
  <si>
    <t>Intervención de restauración en el monumento histórico denominado: Santuario de Nuestra Señora de la defensa, ubicado en la localidad de San Esteban Tizatlán, municipio de Tlaxcala, Tlax.</t>
  </si>
  <si>
    <t>Santuario de Nuestra Señora de la defensa</t>
  </si>
  <si>
    <t>Intervención de restauración en el monumento histórico denominado: Templo de San Diego, ubicado en la localidad de Tlaxcala de Xicohténcatl, municipio de Tlaxcala, Tlax.</t>
  </si>
  <si>
    <t>Templo de San Diego</t>
  </si>
  <si>
    <t>Intervención de restauración en el monumento histórico denominado: Capilla de la Concepción, ubicado en la localidad de Concepcion Chimalpa, municipio de Acuamanala de Miguel Hidalgo, Tlax.</t>
  </si>
  <si>
    <t>Capilla de la Concepción</t>
  </si>
  <si>
    <t>Intervención de restauración en el monumento histórico denominado: Templo de San Antonio, ubicado en la localidad de San Antonio Tecóac, municipio de Ixtacuixtla de Mariano Matamoros, Tlax.</t>
  </si>
  <si>
    <t>Templo de San Antonio</t>
  </si>
  <si>
    <t>Intervención de restauración en el monumento histórico denominado: Templo de San Matías, ubicado en la localidad de San Matias Tepetomatitlán, municipio de Apetatitlan de Antonio Carvajal, Tlax.</t>
  </si>
  <si>
    <t>Templo de San Matías</t>
  </si>
  <si>
    <t>Intervención de restauración en el monumento histórico denominado: Palacio de Gobierno, ubicado en la localidad de Tlaxcala de Xicohténcatl, municipio de Tlaxcala, Tlax.</t>
  </si>
  <si>
    <t>Palacio de Gobierno</t>
  </si>
  <si>
    <t>Intervención de restauración en el monumento histórico denominado: Templo de Santa Úrsula, ubicado en la localidad de Santa Úrsula Zimatepec, municipio de Yauhquemehcan, Tlax.</t>
  </si>
  <si>
    <t>Templo de Santa Úrsula</t>
  </si>
  <si>
    <t>Consecutivo por unidad ejecutora</t>
  </si>
  <si>
    <t>FISCALES</t>
  </si>
  <si>
    <t>Centro INAH Oaxaca</t>
  </si>
  <si>
    <t>Intervención del inmueble Templo de San Bartolomé, Templo de San Bartolomé para la atención de los daños de los sismos del 2017. Oaxaca (2da etapa)</t>
  </si>
  <si>
    <t>Templo de San Bartolomé, Templo de San Bartolomé</t>
  </si>
  <si>
    <t>Art. 43</t>
  </si>
  <si>
    <t>Intervención del inmueble Templo de Santiago Apóstol para la atención de los daños de los sismos del 2017. Oaxaca (2da etapa)</t>
  </si>
  <si>
    <t>Templo de Santiago Apóstol</t>
  </si>
  <si>
    <t>Intervención del inmueble Templo de San Agustín Obispo para la atención de los daños de los sismos del 2017. Oaxaca (2da etapa)</t>
  </si>
  <si>
    <t>Templo de San Agustin Obispo</t>
  </si>
  <si>
    <t>Intervención del inmueble San Pedro y San Pablo  para la atención de los daños de los sismos del 2017. Oaxaca (2da etapa)</t>
  </si>
  <si>
    <t>San Pedro y San Pablo</t>
  </si>
  <si>
    <t>Intervención del inmueble Templo y Antiguo Convento de Coixtlahuaca (San Juan Bautista Coixtlahuaca) para la atención de los daños de los sismos del 2017. Oaxaca (2da etapa)</t>
  </si>
  <si>
    <t>Templo y Antiguo Convento de Coixtlahuaca, San Juan Bautista Coixtlahuaca</t>
  </si>
  <si>
    <t>Intervención del inmueble Templo y Antiguo Convento de Santo Domingo Yanhuitlán,  Templo y Antiguo Convento de Santo Domingo Yanhuitlán  (Templo)  para la atención de los daños de los sismos del 2017. Oaxaca (2da etapa)</t>
  </si>
  <si>
    <t>Templo y Antiguo Convento de Santo Domingo Yanhuitlán, Templo y Antiguo Convento de Santo Domingo Yanhuitlán (Templo)</t>
  </si>
  <si>
    <t>Intervención del inmueble Templo y Antiguo Convento de San Pedro y San Pablo Teposcolula, Templo y Antiguo Convento de San Pedro y San Pablo Teposcolula para la atención de los daños de los sismos del 2017. Oaxaca (2da etapa)</t>
  </si>
  <si>
    <t>Templo y Antiguo Convento de San Pedro y San Pablo Teposcolula, Templo y Antiguo Convento de San Pedro y San Pablo Teposcolula</t>
  </si>
  <si>
    <t>Intervención del inmueble Templo de San Miguel Arcángel, (San Miguel Arcángel) para la atención de los daños de los sismos del 2017. Oaxaca (2da etapa)</t>
  </si>
  <si>
    <t>Templo de San Miguel Arcángel, San Miguel Arcangel</t>
  </si>
  <si>
    <t>Intervención del inmueble Templo del Señor Santiago para la atención de los daños de los sismos del 2017. Oaxaca (2da etapa)</t>
  </si>
  <si>
    <t>Intervención del inmueble San Mateo Apóstol para la atención de los daños de los sismos del 2017. Oaxaca (2da etapa)</t>
  </si>
  <si>
    <t>San Mateo Apostol</t>
  </si>
  <si>
    <t>Intervención del inmueble Templo de San Andrés  para la atención de los daños de los sismos del 2017. Oaxaca (2da etapa)</t>
  </si>
  <si>
    <t xml:space="preserve">Templo de San Andrés </t>
  </si>
  <si>
    <t>Intervención del inmueble Templo de María Magdalena para la atención de los daños de los sismos del 2017. Oaxaca (2da etapa)</t>
  </si>
  <si>
    <t>Templo de María Magdalena</t>
  </si>
  <si>
    <t>Intervención del inmueble Templo de Santa Catarina Mártir  para la atención de los daños de los sismos del 2017. Oaxaca (2da etapa)</t>
  </si>
  <si>
    <t>Templo de Santa Catarina Mártir</t>
  </si>
  <si>
    <t>Intervención del inmueble Templo de San Pedro y San Pablo Apóstol (San Pedro y San Pablo Apóstol) para la atención de los daños de los sismos del 2017. Oaxaca (2da etapa)</t>
  </si>
  <si>
    <t>Templo de San Pedro y San Pablo Apóstol (San Pedro y San Pablo)</t>
  </si>
  <si>
    <t>Intervención del inmueble Templo de Santa María Asunción (Templo de Santa María Asunción) para la atención de los daños de los sismos del 2017. Oaxaca (2da etapa)</t>
  </si>
  <si>
    <t>Templo de Santa María Asunción, Templo de Santa María Asunción</t>
  </si>
  <si>
    <t>Intervención del inmueble Templo de San Juan Bautista para la atención de los daños de los sismos del 2017. Oaxaca (2da etapa)</t>
  </si>
  <si>
    <t>Templo de San Juan Bautista</t>
  </si>
  <si>
    <t>Intervención del inmueble Templo de San Felipe Apóstol para la atención de los daños de los sismos del 2017. Oaxaca (2da etapa)</t>
  </si>
  <si>
    <t xml:space="preserve">Templo De San Felipe Apóstol </t>
  </si>
  <si>
    <t>Intervención del inmueble Templo de San Pedro para la atención de los daños de los sismos del 2017. Oaxaca (2da etapa)</t>
  </si>
  <si>
    <t>Templo De San Pedro</t>
  </si>
  <si>
    <t>Intervención del inmueble Santiago Tilantongo para la atención de los daños de los sismos del 2017. Oaxaca (2da etapa)</t>
  </si>
  <si>
    <t>Santiago Tilantongo</t>
  </si>
  <si>
    <t>Intervención del inmueble Templo Expiatorio o Del Carmen para la atención de los daños de los sismos del 2017. Oaxaca (2da etapa)</t>
  </si>
  <si>
    <t>Templo Expiatorio o Del Carmen</t>
  </si>
  <si>
    <t>Intervención del inmueble Templo de San Juan Mixtepec para la atención de los daños de los sismos del 2017. Oaxaca (2da etapa)</t>
  </si>
  <si>
    <t>Templo de San Juan Mixtepec</t>
  </si>
  <si>
    <t>Intervención del inmueble Templo de Santa María para la atención de los daños de los sismos del 2017. Oaxaca (2da etapa)</t>
  </si>
  <si>
    <t>Templo de Santa María Mariscala</t>
  </si>
  <si>
    <t>Intervención del inmueble Templo de Santa Magdalena, Santa Magdalena para la atención de los daños de los sismos del 2017. Oaxaca (2da etapa)</t>
  </si>
  <si>
    <t>Templo de Santa Magadalena</t>
  </si>
  <si>
    <t>Intervención del inmueble Templo de San Juan Bautista para la atención de los daños de los sismos del 2017. Oaxaca</t>
  </si>
  <si>
    <t>Intervención del Templo de San Pedro para la definición de los procesos de intervención en el inmueble para atender los daños que le provocaron los sismos del 2017. Oaxaca</t>
  </si>
  <si>
    <t>Templo de San Pedro</t>
  </si>
  <si>
    <t>Intervención del Templo de Santa María de la Natividad para la definición de los procesos de intervención en el inmueble para atender los daños que le provocaron los sismos del 2017. Oaxaca</t>
  </si>
  <si>
    <t>Templo de Santa María de la Natividad</t>
  </si>
  <si>
    <t>Intervención  del Templo de San Pedro Apóstol para la definición de los procesos de intervención en el inmueble para atender los daños que le provocaron los sismos del 2017. Oaxaca</t>
  </si>
  <si>
    <t>Templo de San Pedro Apóstol</t>
  </si>
  <si>
    <t>Intervención  del Templo de San Simón Zahuatlán para la definición de los procesos de intervención en el inmueble para atender los daños que le provocaron los sismos del 2017. Oaxaca</t>
  </si>
  <si>
    <t>Templo de San Simón Zahuatlán</t>
  </si>
  <si>
    <t>Intervención del Templo de Santiago para la definición de los procesos de intervención en el inmueble para atender los daños que le provocaron los sismos del 2017. Oaxaca</t>
  </si>
  <si>
    <t xml:space="preserve">Templo de  Santiago </t>
  </si>
  <si>
    <t>Intervención  de la Capilla de los Reyes para la definición de los procesos de intervención en el inmueble para atender los daños que le provocaron los sismos del 2017. Oaxaca</t>
  </si>
  <si>
    <t>Capilla de los Reyes</t>
  </si>
  <si>
    <t>Intervención  del  Templo de la Asunción para la definición de los procesos de intervención en el inmueble para atender los daños que le provocaron los sismos del 2017. Oaxaca</t>
  </si>
  <si>
    <t>Templo de la Asunción</t>
  </si>
  <si>
    <t>LPN</t>
  </si>
  <si>
    <t>Intervención  del Templo de San Antonio para la definición de los procesos de intervención en el inmueble para atender los daños que le provocaron los sismos del 2017. Oaxaca</t>
  </si>
  <si>
    <t>Intervención  del Templo de  Santiago para la definición de los procesos de intervención en el inmueble para atender los daños que le provocaron los sismos del 2017. Oaxaca</t>
  </si>
  <si>
    <t>Templo de Santiago</t>
  </si>
  <si>
    <t>Intervención  del Templo de San Pedro para la definición de los procesos de intervención en el inmueble para atender los daños que le provocaron los sismos del 2017. Oaxaca</t>
  </si>
  <si>
    <t>Intervención  del Templo de San Andrés Apóstol para la definición de los procesos de intervención en el inmueble para atender los daños que le provocaron los sismos del 2017. Oaxaca</t>
  </si>
  <si>
    <t>Templo de San Andrés Apóstol</t>
  </si>
  <si>
    <t>Intervención  del Templo de San Juan Bautista para la definición de los procesos de intervención en el inmueble para atender los daños que le provocaron los sismos del 2017. Oaxaca</t>
  </si>
  <si>
    <t>Intervención  del Templo de la Santísima Virgen de la Natividad y Curato para la definición de los procesos de intervención en el inmueble para atender los daños que le provocaron los sismos del 2017. Oaxaca</t>
  </si>
  <si>
    <t>Templo de la Santísima Virgen de la Natividad y Curato</t>
  </si>
  <si>
    <t>Intervención de Capilla del Buen Socorro para la definición de los procesos de intervención en el inmueble para atender los daños que le provocaron los sismos del 2017. Oaxaca</t>
  </si>
  <si>
    <t>Capilla del Buen Socorro</t>
  </si>
  <si>
    <t>Intervención  del Templo de San Mateo para la definición de los procesos de intervención en el inmueble para atender los daños que le provocaron los sismos del 2017. Oaxaca</t>
  </si>
  <si>
    <t>Templo de San Mateo</t>
  </si>
  <si>
    <t>Intervención del Templo de San Mateo Apóstol para la definición de los procesos de intervención en el inmueble para atender los daños que le provocaron los sismos del 2017. Oaxaca</t>
  </si>
  <si>
    <t>Templo de San Mateo Apóstol</t>
  </si>
  <si>
    <t>Intervención  del Templo de San Antonino para la definición de los procesos de intervención en el inmueble para atender los daños que le provocaron los sismos del 2017. Oaxaca</t>
  </si>
  <si>
    <t>Templo de San Antonino</t>
  </si>
  <si>
    <t>Intervención  del Templo de Santa María  para la definición de los procesos de intervención en el inmueble para atender los daños que le provocaron los sismos del 2017. Oaxaca</t>
  </si>
  <si>
    <t xml:space="preserve">Templo de Santa María </t>
  </si>
  <si>
    <t>Intervención del inmueble Templo de Santa Maria Tiltepec, Santa Maria Tiltepec para la atención de los daños de los sismos del 2017. Oaxaca</t>
  </si>
  <si>
    <t>Templo de Santa Maria Tiltepec, Santa Maria Tiltepec</t>
  </si>
  <si>
    <t>Intervención del inmueble Templo de San Pedro, San Pedro Totolápam para la atención de los daños de los sismos del 2017. Oaxaca</t>
  </si>
  <si>
    <t>Templo de San Pedro Totolapan</t>
  </si>
  <si>
    <t>Intervención del inmueble Templo de Santa María, Santa María Yahuiche para la atención de los daños de los sismos del 2017. Oaxaca</t>
  </si>
  <si>
    <t>Templo de Santa María</t>
  </si>
  <si>
    <t>Intervención del inmuebleTemplo de Santo Reyes, Santos Reyes Pápalo para la atención de los daños de los sismos del 2017. Oaxaca</t>
  </si>
  <si>
    <t>Templo de Santo Reyes</t>
  </si>
  <si>
    <t>Intervención del inmuebleTemplo de San Lucas, San Lucas  para la atención de los daños de los sismos del 2017. Oaxaca</t>
  </si>
  <si>
    <t>Templo de San Lucas</t>
  </si>
  <si>
    <t>Intervención del inmueble Templo de San Miguel Arcángel, Villa Talea de Castro para la atención de los daños de los sismos del 2017. Oaxaca</t>
  </si>
  <si>
    <t>Templo de San Miguel Arcángel</t>
  </si>
  <si>
    <t>Intervención del inmueble Templo de San Juan Bautista, San Juan Yatzona para la atención de los daños de los sismos del 2017. Oaxaca</t>
  </si>
  <si>
    <t>Intervención del inmueble Templo de San Miguel, San Miguel Tlacotepec para la atención de los daños de los sismos del 2017. Oaxaca</t>
  </si>
  <si>
    <t>San Miguel</t>
  </si>
  <si>
    <t>Intervención del inmueble Templo de San Agustín, San Agustín Atenango para la atención de los daños de los sismos del 2017. Oaxaca</t>
  </si>
  <si>
    <t>Templo de San Agustín</t>
  </si>
  <si>
    <t>Intervención del inmueble Templo de San Andrés Sachio, San Andrés Achio (Sachío) para la atención de los daños de los sismos del 2017. Oaxaca</t>
  </si>
  <si>
    <t>San Andrés Sachio</t>
  </si>
  <si>
    <t>Intervención del inmueble Templo de Santa Mateo, San Mateo Yucucuy (Yucucui) para la atención de los daños de los sismos del 2017. Oaxaca</t>
  </si>
  <si>
    <t>San Mateo</t>
  </si>
  <si>
    <t>Intervención del inmueble Templo de San Baltazar, San Baltazar Guelavila para la atención de los daños de los sismos del 2017. Oaxaca</t>
  </si>
  <si>
    <t>Templo de San Baltazar</t>
  </si>
  <si>
    <t>Intervención del inmueble Templo de San Pedro, San Pedro Ozumacín para la atención de los daños de los sismos del 2017. Oaxaca</t>
  </si>
  <si>
    <t>Templo de San Pedro, "San Pedro"</t>
  </si>
  <si>
    <t>Intervención del inmueble Templo de Santa María Magdalena, Magdalena Peñasco para la atención de los daños de los sismos del 2017. Oaxaca</t>
  </si>
  <si>
    <t>Templo de Santa María Magdalena</t>
  </si>
  <si>
    <t>Intervención del inmueble Templo de Santiago Apóstol, Santiago Ixcuintepec para la atención de los daños de los sismos del 2017. Oaxaca</t>
  </si>
  <si>
    <t>Intervención del inmueble Templo de San Andrés, San Andrés el Alto para la atención de los daños de los sismos del 2017. Oaxaca</t>
  </si>
  <si>
    <t>Templo de San Andrés</t>
  </si>
  <si>
    <t>Intervención del inmueble Templo de San Andrés, San Andrés Teotilálpam para la atención de los daños de los sismos del 2017. Oaxaca</t>
  </si>
  <si>
    <t>Intervención del inmueble Templo de San Juan Bautista, San Juan Yaeé para la atención de los daños de los sismos del 2017. Oaxaca</t>
  </si>
  <si>
    <t>Intervención del inmueble Templo Santa Ana, Santa Ana Rayón para la atención de los daños de los sismos del 2017. Oaxaca</t>
  </si>
  <si>
    <t>Templo Santa Ana</t>
  </si>
  <si>
    <t>Intervención del inmueble San Juan Tamazola (Capilla de San Juan), San Juan Tamazola para la atención de los daños de los sismos del 2017. Oaxaca</t>
  </si>
  <si>
    <t>San Juan Tamazola (Capilla de San Juan)</t>
  </si>
  <si>
    <t>Intervención del inmueble Templo de San Francisco Nuxaño, San Francisco Nuxaño para la atención de los daños de los sismos del 2017. Oaxaca</t>
  </si>
  <si>
    <t>San Francisco Nuxaño</t>
  </si>
  <si>
    <t>Intervención del inmueble Templo de San Agustín, San Agustín Tlacotepec para la atención de los daños de los sismos del 2017. Oaxaca</t>
  </si>
  <si>
    <t>Intervención del inmueble Templo Virgen de la Concepción, Santa María Chachoapam para la atención de los daños de los sismos del 2017. Oaxaca</t>
  </si>
  <si>
    <t>Virgen de la Concepción</t>
  </si>
  <si>
    <t>Intervención del inmueble Templo de San Andrés, San Andrés Zabache para la atención de los daños de los sismos del 2017. Oaxaca</t>
  </si>
  <si>
    <t>Intervención del inmueble Templo de San Juan Bautista, San Juan Petlapa para la atención de los daños de los sismos del 2017. Oaxaca</t>
  </si>
  <si>
    <t>Intervención del inmueble Templo de San Nicolás, San Nicolás para la atención de los daños de los sismos del 2017. Oaxaca</t>
  </si>
  <si>
    <t>Templo de San Nicolás</t>
  </si>
  <si>
    <t>Intervención del inmueble Templo De San Juan Ihualtepec, Ex Convento de San Juan Ihualtepec, San Juan Ihualtepec para la atención de los daños de los sismos del 2017. Oaxaca</t>
  </si>
  <si>
    <t>Templo De San Juan Ihualtepec, Ex Convento de San Juan Ihualtepec</t>
  </si>
  <si>
    <t>Intervención del inmueble Templo de San Jerónimo, San Jerónimo Coatlán para la atención de los daños de los sismos del 2017. Oaxaca</t>
  </si>
  <si>
    <t>Templo de San Jerónimo</t>
  </si>
  <si>
    <t>Intervención del inmueble San Miguel Achiutla, "San Miguel Arcángel" (exconvento), San Miguel Achiutla para la atención de los daños de los sismos del 2017. Oaxaca</t>
  </si>
  <si>
    <t>San Miguel Achiutla, "San Miguel Arcángel" (exconvento)</t>
  </si>
  <si>
    <t>Intervención del inmueble Templo la Natividad de María, San Juan Tepeuxila para la atención de los daños de los sismos del 2017. Oaxaca</t>
  </si>
  <si>
    <t>Templo la Natividad de María</t>
  </si>
  <si>
    <t>Intervención del inmueble Templo de Santiago Apóstol, Santiago Lalopa para la atención de los daños de los sismos del 2017. Oaxaca</t>
  </si>
  <si>
    <t>Intervención del inmueble Templo de Santa Lucía, Santa Lucía Monteverde para la atención de los daños de los sismos del 2017. Oaxaca</t>
  </si>
  <si>
    <t>Templo de Santa Lucía</t>
  </si>
  <si>
    <t>Intervención del inmueble Templo de Santo Domingo de Guzmán, Santo Domingo Yodohino para la atención de los daños de los sismos del 2017. Oaxaca</t>
  </si>
  <si>
    <t>Templo de Santo Domingo de Guzmán</t>
  </si>
  <si>
    <t>Intervención del inmueble Templo de Santa María Magdalena, Santa María Lovani para la atención de los daños de los sismos del 2017. Oaxaca</t>
  </si>
  <si>
    <t>Intervención del inmueble Templo del Ciruelo, Ciruelos de Guaponcingo para la atención de los daños de los sismos del 2017. Oaxaca</t>
  </si>
  <si>
    <t>Templo del Ciruelo</t>
  </si>
  <si>
    <t>Intervención del inmueble Templo de San Cristóbal, San Cristóbal Ixcatlán para la atención de los daños de los sismos del 2017. Oaxaca</t>
  </si>
  <si>
    <t>Templo de San Cristóbal</t>
  </si>
  <si>
    <t>Intervención del inmueble Templo de San Pedro Apóstol, San Pedro Ocopetatillo para la atención de los daños de los sismos del 2017. Oaxaca</t>
  </si>
  <si>
    <t>San Pedro Apóstol</t>
  </si>
  <si>
    <t>Intervención del inmueble "Parroquia de San Juan" Templo de San Juan, San Juan Sosola para la atención de los daños de los sismos del 2017. Oaxaca</t>
  </si>
  <si>
    <t>"Parroquia de San Juan" Templo de San Juan</t>
  </si>
  <si>
    <t>Intervención del inmueble Templo de San Lorenzo, San Lorenzo Vista Hermosa para la atención de los daños de los sismos del 2017. Oaxaca</t>
  </si>
  <si>
    <t>Templo de San Lorenzo</t>
  </si>
  <si>
    <t>Intervención del inmueble Templo de Santo Tomás Apóstol, Santo Tomás Ocotepec para la atención de los daños de los sismos del 2017. Oaxaca</t>
  </si>
  <si>
    <t>Santo Tomás Apóstol</t>
  </si>
  <si>
    <t>Intervención del inmueble Templo de Santiago, Santiago Ixtaltepec para la atención de los daños de los sismos del 2017. Oaxaca</t>
  </si>
  <si>
    <t>Intervención del inmueble Templo de Santa Maria Tiltepec, Santa Maria Tiltepec, Santiago Huauclilla para la atención de los daños de los sismos del 2017. Oaxaca</t>
  </si>
  <si>
    <t>Intervención del inmueble Curato de San Miguel Arcángel, San Miguel del Valle para la atención de los daños de los sismos del 2017. Oaxaca</t>
  </si>
  <si>
    <t>Curato de San Miguel Arcángel</t>
  </si>
  <si>
    <t>Intervención del inmueble Templo de San Andrés, San Andrés Sinaxtla para la atención de los daños de los sismos del 2017. Oaxaca</t>
  </si>
  <si>
    <t>San Andrés</t>
  </si>
  <si>
    <t>Intervención del inmueble Templo de San Pedro Apóstol, San Pedro Molinos para la atención de los daños de los sismos del 2017. Oaxaca</t>
  </si>
  <si>
    <t>Templo de San Pedro Apostol</t>
  </si>
  <si>
    <t>Intervención del inmueble Templo de San Jerónimo, San Jerónimo Tecóatl para la atención de los daños de los sismos del 2017. Oaxaca</t>
  </si>
  <si>
    <t>San Jerónimo</t>
  </si>
  <si>
    <t>Intervención del inmueble Templo y Antiguo Convento de Coixtlahuaca (Capilla abierta), San Juan Bautista Coixtlahuaca para la atención de los daños de los sismos del 2017. Oaxaca</t>
  </si>
  <si>
    <t>Templo y Antiguo Convento de Coixtlahuaca (Capilla abierta)</t>
  </si>
  <si>
    <t>Intervención del inmueble Templo de la Asunción, "Capilla del Señor de Tlacolula", Tlacolula de Matamoros para la atención de los daños de los sismos del 2017. Oaxaca</t>
  </si>
  <si>
    <t>Templo de la Asunción, "Capilla del Señor de Tlacolula"</t>
  </si>
  <si>
    <t>Intervención del inmueble Templo Santa Catalina de Sena, Santa Catalina de Sena para la atención de los daños de los sismos del 2017. Oaxaca</t>
  </si>
  <si>
    <t>Templo Santa Catalina de Sena</t>
  </si>
  <si>
    <t>Intervención del inmueble Templo de San Vicente, San Vicente Coatlán para la atención de los daños de los sismos del 2017. Oaxaca</t>
  </si>
  <si>
    <t>Templo de San Vicente</t>
  </si>
  <si>
    <t>Intervención del inmueble Templo Mayor San Felipe, San Felipe Tindaco para la atención de los daños de los sismos del 2017. Oaxaca</t>
  </si>
  <si>
    <t>Templo Mayor San Felipe</t>
  </si>
  <si>
    <t>Intervención del inmueble Templo de Santo Domingo de Guzmán, Santo Domingo Albarradas para la atención de los daños de los sismos del 2017. Oaxaca</t>
  </si>
  <si>
    <t>Intervención del inmueble Templo de Santa Catarina, Santa Catarina Albarradas para la atención de los daños de los sismos del 2017. Oaxaca</t>
  </si>
  <si>
    <t>Templo de Santa Catarina</t>
  </si>
  <si>
    <t>Intervención del inmueble Capilla del Panteón San Lorenzo Mártir, San Lorenzo Vista Hermosa para la atención de los daños de los sismos del 2017. Oaxaca</t>
  </si>
  <si>
    <t>Capilla del Panteón San Lorenzo Mártir</t>
  </si>
  <si>
    <t>Intervención del inmueble Templo de San Juan Bautista y curato, San Juan Logolava para la atención de los daños de los sismos del 2017. Oaxaca</t>
  </si>
  <si>
    <t>Templo de San Juan Bautista y curato</t>
  </si>
  <si>
    <t>Intervención del inmueble Capilla del Calvario, San Andrés Zautla para la atención de los daños de los sismos del 2017. Oaxaca</t>
  </si>
  <si>
    <t>Capilla del Calvario</t>
  </si>
  <si>
    <t>Intervención del inmueble Templo de San Antonio de Padua, San Bernardino para la atención de los daños de los sismos del 2017. Oaxaca</t>
  </si>
  <si>
    <t>Templo de San Antonio de Padua</t>
  </si>
  <si>
    <t>Intervención del inmueble Templo de San Pedro, San Pedro Teutila para la atención de los daños de los sismos del 2017. Oaxaca</t>
  </si>
  <si>
    <t>Intervención del inmueble Templo de San Juan Chiquihuitlán, Chiquihuitlán de Benito Juárez para la atención de los daños de los sismos del 2017. Oaxaca</t>
  </si>
  <si>
    <t>Templo de San Juan Chiquihuitlán</t>
  </si>
  <si>
    <t>Intervención del inmueble Templo de la Santa Cruz, Santa Cruz Acatepec  para la atención de los daños de los sismos del 2017. Oaxaca</t>
  </si>
  <si>
    <t>Templo de la Santa Cruz</t>
  </si>
  <si>
    <t>Intervención del inmueble Misión Dominica Santa Ma. Peñoles, Templo de Santa María, Santa María Peñoles para la atención de los daños de los sismos del 2017. Oaxaca</t>
  </si>
  <si>
    <t>Misión Dominica Santa Ma. Peñoles, Templo De Santa María</t>
  </si>
  <si>
    <t>Intervención del inmueble Templo de Santiago Quiotepecc, Santiago Quiotepec para la atención de los daños de los sismos del 2017. Oaxaca</t>
  </si>
  <si>
    <t>Templo de Santiago Quiotepec</t>
  </si>
  <si>
    <t>Intervención del inmueble Capilla de Santa Martha, Santa Martha Etla para la atención de los daños de los sismos del 2017. Oaxaca</t>
  </si>
  <si>
    <t>Capilla de Santa Martha</t>
  </si>
  <si>
    <t>Intervención del inmueble Templo de San Juan Bautista, San Juan Ñumí para la atención de los daños de los sismos del 2017. Oaxaca</t>
  </si>
  <si>
    <t>Intervención del inmueble Templo de San Pedro, San Pedro Teozacoalco para la atención de los daños de los sismos del 2017. Oaxaca</t>
  </si>
  <si>
    <t>Intervención del inmueble Templo de María Magdalena, Santa María Tlalixtac para la atención de los daños de los sismos del 2017. Oaxaca</t>
  </si>
  <si>
    <t>Intervención del inmueble Templo de San Ildefonso Obispo, San Ildefonso Villa Alta para la atención de los daños de los sismos del 2017. Oaxaca</t>
  </si>
  <si>
    <t>Templo de San Ildefonso Obispo</t>
  </si>
  <si>
    <t>Intervención del inmueble Capilla del Calvario, Santo Domingo Yanhuitlán para la atención de los daños de los sismos del 2017. Oaxaca</t>
  </si>
  <si>
    <t>Intervención del inmueble Curato de San Pedro y San Pablo Tequixtepec para la atención de los daños de los sismos del 2017. Oaxaca</t>
  </si>
  <si>
    <t>Curato de San Pedro y San Pablo Tequixtepec</t>
  </si>
  <si>
    <t xml:space="preserve">Desarrollo del proyecto de intervención del inmueble Templo de San Marcos, San Marcos Tlapazola para la atención de los daños del sismo del 23 de junio del 2020. Oaxaca </t>
  </si>
  <si>
    <t>Templo de San Marcos</t>
  </si>
  <si>
    <t>Sí</t>
  </si>
  <si>
    <t xml:space="preserve">Desarrollo del proyecto de intervención del inmueble Templo de Santa Ma. Magdalena, Magdalena Apasco  para la atención de los daños del sismo del 23 de junio del 2020. Oaxaca </t>
  </si>
  <si>
    <t>Templo de Santa Ma. Magdalena</t>
  </si>
  <si>
    <t xml:space="preserve">Desarrollo del proyecto de intervención del inmueble Templo de la Asunción, Asunción Ocotlán para la atención de los daños del sismo del 23 de junio del 2020. Oaxaca </t>
  </si>
  <si>
    <t xml:space="preserve">Intervención del inmueble Templo de San Marcos, San Marcos Tlapazola para la atención de los daños del sismo del 23 de junio del 2020. Oaxaca </t>
  </si>
  <si>
    <t xml:space="preserve">Intervención del inmueble Templo de Santa Ma. Magdalena , Magdalena Apasco para la atención de los daños del sismo del 23 de junio del 2020. Oaxaca </t>
  </si>
  <si>
    <t xml:space="preserve">Intervención del inmueble Templo de la Asunción, Asunción Ocotlán para la atención de los daños del sismo del 23 de junio del 2020. Oaxaca </t>
  </si>
  <si>
    <t xml:space="preserve">Elaboración de estudios técnicos del Templo de San Francisco, San Francisco Ozolotepec para la definición de los procesos de intervención en el inmueble para atender los daños  del sismo del 23 de junio del 2020. Oaxaca </t>
  </si>
  <si>
    <t>Templo de San Francisco</t>
  </si>
  <si>
    <t xml:space="preserve">Intervención del Templo de San Miguel Arcángel, San Miguel Tenango para la atención de los daños del sismo del 23 de junio del 2020. Oaxaca </t>
  </si>
  <si>
    <t xml:space="preserve">Intervención  del Templo de la Señora de la Merced, La Merced del Potrero para la atención de los daños del sismo del 23 de junio del 2020. Oaxaca </t>
  </si>
  <si>
    <t>Templo de la Señora de la Merced</t>
  </si>
  <si>
    <t xml:space="preserve">Intervención  del Templo de San José, San José del Pacífico para la para la atención de los daños del sismo del 23 de junio del 2020. Oaxaca </t>
  </si>
  <si>
    <t>Templo de San José</t>
  </si>
  <si>
    <t xml:space="preserve">Intervención del Templo de San Francisco, San Francisco Ozolotepec para la para la atención de los daños del sismo del 23 de junio del 2020. Oaxaca </t>
  </si>
  <si>
    <t xml:space="preserve">Intervención del Templo de San Agustín, San Agustín Mixtepec para la atención de los daños del sismo del 23 de junio del 2020. Oaxaca </t>
  </si>
  <si>
    <t xml:space="preserve">Intervención del  Templo de la Santa Cruz, Santa Cruz Lachixolana para la atención de los daños del sismo del 23 de junio del 2020. Oaxaca </t>
  </si>
  <si>
    <t xml:space="preserve">Intervención  del Templo de Santa Catarina, Santa Catarina Loxicha para la atención de los daños del sismo del 23 de junio del 2020. Oaxaca </t>
  </si>
  <si>
    <t xml:space="preserve">Intervención  del Templo de San Miguel, San Miguel Amatlán para la atención de los daños del sismo del 23 de junio del 2020. Oaxaca </t>
  </si>
  <si>
    <t>Templo de San Miguel</t>
  </si>
  <si>
    <t xml:space="preserve">Desarrollo del proyecto ejecutivo y elaboración de estudios técnicos de intervención del inmueble Catedral de la Sierra, San Juan Ozolotepec para la definición de los procesos de intervención en el inmueble para atender los daños  del sismo del 23 de junio del 2020. Oaxaca </t>
  </si>
  <si>
    <t>Catedral de la Sierra</t>
  </si>
  <si>
    <t xml:space="preserve">Desarrollo del proyecto ejecutivo y elaboración de estudios técnicos del inmueble Templo de San Andrés Apóstol, San Andrés Mixtepec para la definición de los procesos de intervención en el inmueble para atender los daños  del sismo del 23 de junio del 2020. Oaxaca </t>
  </si>
  <si>
    <t xml:space="preserve">Desarrollo del proyecto ejecutivo y elaboración de estudios técnicos del inmueble Templo de Santa María Candelaria, Santa María Candelaria para la definición de los procesos de intervención en el inmueble para atender los daños  del sismo del 23 de junio del 2020. Oaxaca </t>
  </si>
  <si>
    <t>Templo de Santa María Candelaria</t>
  </si>
  <si>
    <t xml:space="preserve">Desarrollo del proyecto ejecutivo y elaboración de estudios técnicos del inmueble Templo Antiguo, San Pablo Coatlán para la definición de los procesos de intervención en el inmueble para atender los daños  del sismo del 23 de junio del 2020. Oaxaca </t>
  </si>
  <si>
    <t>Templo Antiguo</t>
  </si>
  <si>
    <t xml:space="preserve">Desarrollo del proyecto ejecutivo y elaboración de estudios técnicos del inmueble Templo de San José, San José Chiltepec para la definición de los procesos de intervención en el inmueble para atender los daños  del sismo del 23 de junio del 2020. Oaxaca </t>
  </si>
  <si>
    <t xml:space="preserve">Desarrollo del proyecto ejecutivo y elaboración de estudios técnicos del inmueble Templo de San Pedro Mártir, San Pedro Mártir para la definición de los procesos de intervención en el inmueble para atender los daños  del sismo del 23 de junio del 2020. Oaxaca </t>
  </si>
  <si>
    <t>Templo de San Pedro Mártir</t>
  </si>
  <si>
    <t xml:space="preserve">Desarrollo del proyecto ejecutivo y elaboración de estudios técnicos del inmueble Templo de San Juan, San Juan Lachixila  para la definición de los procesos de intervención en el inmueble para atender los daños  del sismo del 23 de junio del 2020. Oaxaca </t>
  </si>
  <si>
    <t>Templo de San Juan</t>
  </si>
  <si>
    <t xml:space="preserve">Desarrollo del proyecto ejecutivo y elaboración de estudios técnicos del inmueble Templo de Santiago Apóstol, Santiago Xanica para la definición de los procesos de intervención en el inmueble para atender los daños  del sismo del 23 de junio del 2020. Oaxaca </t>
  </si>
  <si>
    <t>SÍ</t>
  </si>
  <si>
    <t>Origen del recurso</t>
  </si>
  <si>
    <t>Multianual</t>
  </si>
  <si>
    <t>TOTAL</t>
  </si>
  <si>
    <t>Instituto Nacional de Antropología e Historia</t>
  </si>
  <si>
    <t>Secretaría Administrativa</t>
  </si>
  <si>
    <t>Coordinación Nacional de Obras y Proyectos</t>
  </si>
  <si>
    <t>PROGRAMA ANUAL DE OBRAS PÚBLICAS Y SERVICIOS RELACIONADOS CON LAS MISMAS, EJERCICIO 2021</t>
  </si>
  <si>
    <t>RESARCIMIENTO DE DAÑOS PROVOCADOS POR SISMOS</t>
  </si>
  <si>
    <t>Unidad Administrativa Ejecutora</t>
  </si>
  <si>
    <t>Tipo</t>
  </si>
  <si>
    <t>Servicios</t>
  </si>
  <si>
    <t>Obra</t>
  </si>
  <si>
    <t>Artículo 27 LOPSRM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</si>
</sst>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d/mm/yyyy"/>
    <numFmt numFmtId="165" formatCode="&quot;$&quot;#,##0.00"/>
  </numFmts>
  <fonts count="12" x14ac:knownFonts="1">
    <font>
      <sz val="11"/>
      <color theme="1"/>
      <name val="Calibri"/>
      <family val="2"/>
      <scheme val="minor"/>
    </font>
    <font>
      <sz val="10"/>
      <color theme="1"/>
      <name val="Arial"/>
      <family val="2"/>
    </font>
    <font>
      <sz val="10"/>
      <color rgb="FF000000"/>
      <name val="Arial"/>
      <family val="2"/>
    </font>
    <font>
      <b/>
      <sz val="10"/>
      <color theme="1"/>
      <name val="Arial"/>
      <family val="2"/>
    </font>
    <font>
      <b/>
      <sz val="14"/>
      <color theme="1"/>
      <name val="Arial"/>
      <family val="2"/>
    </font>
    <font>
      <b/>
      <vertAlign val="superscript"/>
      <sz val="10"/>
      <color theme="1"/>
      <name val="Arial"/>
      <family val="2"/>
    </font>
    <font>
      <sz val="10"/>
      <name val="Arial"/>
      <family val="2"/>
    </font>
    <font>
      <sz val="10"/>
      <color indexed="64"/>
      <name val="Arial"/>
      <family val="2"/>
    </font>
    <font>
      <b/>
      <sz val="11"/>
      <color theme="1"/>
      <name val="Arial"/>
      <family val="2"/>
    </font>
    <font>
      <b/>
      <sz val="10"/>
      <name val="Arial"/>
      <family val="2"/>
    </font>
    <font>
      <sz val="14"/>
      <color theme="1"/>
      <name val="Arial"/>
      <family val="2"/>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249977111117893"/>
        <bgColor indexed="64"/>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s>
  <cellStyleXfs count="5">
    <xf numFmtId="0" fontId="0" fillId="0" borderId="0"/>
    <xf numFmtId="0" fontId="6" fillId="0" borderId="0"/>
    <xf numFmtId="0" fontId="6" fillId="0" borderId="0"/>
    <xf numFmtId="0" fontId="7" fillId="0" borderId="0"/>
    <xf numFmtId="44" fontId="11" fillId="0" borderId="0" applyFont="0" applyFill="0" applyBorder="0" applyAlignment="0" applyProtection="0"/>
  </cellStyleXfs>
  <cellXfs count="42">
    <xf numFmtId="0" fontId="0" fillId="0" borderId="0" xfId="0"/>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165" fontId="1" fillId="0" borderId="0" xfId="0" applyNumberFormat="1" applyFont="1" applyFill="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vertical="center" wrapText="1"/>
    </xf>
    <xf numFmtId="0" fontId="1" fillId="0" borderId="1" xfId="0" applyFont="1" applyFill="1" applyBorder="1" applyAlignment="1">
      <alignment horizontal="left" vertical="center" wrapText="1"/>
    </xf>
    <xf numFmtId="164"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4" fillId="0" borderId="0" xfId="0" applyFont="1" applyFill="1" applyAlignment="1">
      <alignment horizontal="justify" vertical="center" wrapText="1"/>
    </xf>
    <xf numFmtId="164" fontId="1" fillId="0" borderId="1" xfId="0" applyNumberFormat="1" applyFont="1" applyFill="1" applyBorder="1" applyAlignment="1">
      <alignment horizontal="justify" vertical="center" wrapText="1"/>
    </xf>
    <xf numFmtId="0" fontId="6" fillId="0" borderId="1" xfId="1" applyFill="1" applyBorder="1" applyAlignment="1" applyProtection="1">
      <alignment horizontal="left" vertical="center" wrapText="1"/>
      <protection locked="0"/>
    </xf>
    <xf numFmtId="0" fontId="6" fillId="0" borderId="1" xfId="1" applyFont="1" applyFill="1" applyBorder="1" applyAlignment="1" applyProtection="1">
      <alignment horizontal="left" vertical="top" wrapText="1"/>
      <protection locked="0"/>
    </xf>
    <xf numFmtId="0" fontId="6" fillId="0" borderId="1" xfId="2" applyFont="1" applyFill="1" applyBorder="1" applyAlignment="1">
      <alignment horizontal="left" vertical="center" wrapText="1"/>
    </xf>
    <xf numFmtId="0" fontId="6" fillId="0" borderId="1" xfId="3" applyFont="1" applyFill="1" applyBorder="1" applyAlignment="1">
      <alignment horizontal="left" vertical="top"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3" fillId="3" borderId="1" xfId="0"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44" fontId="6" fillId="0" borderId="1" xfId="0" applyNumberFormat="1" applyFont="1" applyFill="1" applyBorder="1" applyAlignment="1">
      <alignment vertical="center" wrapText="1"/>
    </xf>
    <xf numFmtId="44" fontId="8" fillId="4" borderId="3" xfId="0" applyNumberFormat="1" applyFont="1" applyFill="1" applyBorder="1" applyAlignment="1">
      <alignment vertical="center" wrapText="1"/>
    </xf>
    <xf numFmtId="0" fontId="1" fillId="4" borderId="0" xfId="0" applyFont="1" applyFill="1" applyAlignment="1">
      <alignment vertical="center" wrapText="1"/>
    </xf>
    <xf numFmtId="0" fontId="1" fillId="4" borderId="0" xfId="0" applyFont="1" applyFill="1" applyAlignment="1">
      <alignment horizontal="center" vertical="center" wrapText="1"/>
    </xf>
    <xf numFmtId="0" fontId="4" fillId="0" borderId="0" xfId="0" applyFont="1" applyFill="1" applyAlignment="1">
      <alignment horizontal="center" vertical="center" wrapText="1"/>
    </xf>
    <xf numFmtId="0" fontId="10" fillId="0" borderId="0" xfId="0" applyFont="1" applyFill="1" applyAlignment="1">
      <alignment vertical="center" wrapText="1"/>
    </xf>
    <xf numFmtId="44" fontId="8" fillId="4" borderId="0" xfId="0" applyNumberFormat="1" applyFont="1" applyFill="1" applyBorder="1" applyAlignment="1">
      <alignment vertical="center" wrapText="1"/>
    </xf>
    <xf numFmtId="44" fontId="6" fillId="0" borderId="1" xfId="0" applyNumberFormat="1" applyFont="1" applyFill="1" applyBorder="1" applyAlignment="1">
      <alignment horizontal="center" vertical="center" wrapText="1"/>
    </xf>
    <xf numFmtId="44" fontId="10" fillId="0" borderId="0" xfId="4" applyFont="1" applyFill="1" applyAlignment="1">
      <alignment vertical="center" wrapText="1"/>
    </xf>
    <xf numFmtId="0" fontId="4" fillId="0" borderId="0" xfId="0" applyFont="1" applyFill="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cellXfs>
  <cellStyles count="5">
    <cellStyle name="Moneda" xfId="4" builtinId="4"/>
    <cellStyle name="Normal" xfId="0" builtinId="0"/>
    <cellStyle name="Normal 10 2" xfId="2"/>
    <cellStyle name="Normal 2 2 4" xfId="1"/>
    <cellStyle name="Normal 5" xfId="3"/>
  </cellStyles>
  <dxfs count="1">
    <dxf>
      <fill>
        <patternFill>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245343</xdr:colOff>
      <xdr:row>0</xdr:row>
      <xdr:rowOff>148647</xdr:rowOff>
    </xdr:from>
    <xdr:to>
      <xdr:col>5</xdr:col>
      <xdr:colOff>848591</xdr:colOff>
      <xdr:row>5</xdr:row>
      <xdr:rowOff>69273</xdr:rowOff>
    </xdr:to>
    <xdr:pic>
      <xdr:nvPicPr>
        <xdr:cNvPr id="3" name="Picture 2247"/>
        <xdr:cNvPicPr/>
      </xdr:nvPicPr>
      <xdr:blipFill>
        <a:blip xmlns:r="http://schemas.openxmlformats.org/officeDocument/2006/relationships" r:embed="rId1"/>
        <a:stretch>
          <a:fillRect/>
        </a:stretch>
      </xdr:blipFill>
      <xdr:spPr>
        <a:xfrm>
          <a:off x="245343" y="148647"/>
          <a:ext cx="5452339" cy="9077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32"/>
  <sheetViews>
    <sheetView tabSelected="1" zoomScale="55" zoomScaleNormal="55" workbookViewId="0">
      <selection activeCell="R15" sqref="R15"/>
    </sheetView>
  </sheetViews>
  <sheetFormatPr baseColWidth="10" defaultColWidth="11.42578125" defaultRowHeight="12.75" x14ac:dyDescent="0.25"/>
  <cols>
    <col min="1" max="1" width="14.7109375" style="2" customWidth="1"/>
    <col min="2" max="2" width="18.7109375" style="2" hidden="1" customWidth="1"/>
    <col min="3" max="3" width="15.7109375" style="2" customWidth="1"/>
    <col min="4" max="4" width="15.7109375" style="1" customWidth="1"/>
    <col min="5" max="5" width="26.28515625" style="2" customWidth="1"/>
    <col min="6" max="6" width="71.5703125" style="3" bestFit="1" customWidth="1"/>
    <col min="7" max="7" width="52.140625" style="2" customWidth="1"/>
    <col min="8" max="8" width="25.85546875" style="4" bestFit="1" customWidth="1"/>
    <col min="9" max="9" width="25.85546875" style="4" customWidth="1"/>
    <col min="10" max="10" width="20.42578125" style="2" customWidth="1"/>
    <col min="11" max="11" width="34.42578125" style="1" bestFit="1" customWidth="1"/>
    <col min="12" max="12" width="15.7109375" style="2" customWidth="1"/>
    <col min="13" max="13" width="19" style="2" customWidth="1"/>
    <col min="14" max="14" width="21.5703125" style="2" customWidth="1"/>
    <col min="15" max="15" width="39.5703125" style="3" hidden="1" customWidth="1"/>
    <col min="16" max="16384" width="11.42578125" style="1"/>
  </cols>
  <sheetData>
    <row r="2" spans="1:15" ht="18" x14ac:dyDescent="0.25">
      <c r="K2" s="38"/>
      <c r="L2" s="35"/>
    </row>
    <row r="3" spans="1:15" ht="18" x14ac:dyDescent="0.25">
      <c r="K3" s="35"/>
      <c r="L3" s="35"/>
    </row>
    <row r="5" spans="1:15" ht="18" customHeight="1" x14ac:dyDescent="0.25">
      <c r="A5" s="39" t="s">
        <v>432</v>
      </c>
      <c r="B5" s="39"/>
      <c r="C5" s="39"/>
      <c r="D5" s="39"/>
      <c r="E5" s="39"/>
      <c r="F5" s="39"/>
      <c r="G5" s="39"/>
      <c r="H5" s="39"/>
      <c r="I5" s="39"/>
      <c r="J5" s="39"/>
      <c r="K5" s="39"/>
      <c r="L5" s="39"/>
      <c r="M5" s="39"/>
      <c r="N5" s="39"/>
    </row>
    <row r="6" spans="1:15" ht="18" x14ac:dyDescent="0.25">
      <c r="A6" s="39" t="s">
        <v>433</v>
      </c>
      <c r="B6" s="39"/>
      <c r="C6" s="39"/>
      <c r="D6" s="39"/>
      <c r="E6" s="39"/>
      <c r="F6" s="39"/>
      <c r="G6" s="39"/>
      <c r="H6" s="39"/>
      <c r="I6" s="39"/>
      <c r="J6" s="39"/>
      <c r="K6" s="39"/>
      <c r="L6" s="39"/>
      <c r="M6" s="39"/>
      <c r="N6" s="39"/>
    </row>
    <row r="7" spans="1:15" ht="18" x14ac:dyDescent="0.25">
      <c r="A7" s="39" t="s">
        <v>434</v>
      </c>
      <c r="B7" s="39"/>
      <c r="C7" s="39"/>
      <c r="D7" s="39"/>
      <c r="E7" s="39"/>
      <c r="F7" s="39"/>
      <c r="G7" s="39"/>
      <c r="H7" s="39"/>
      <c r="I7" s="39"/>
      <c r="J7" s="39"/>
      <c r="K7" s="39"/>
      <c r="L7" s="39"/>
      <c r="M7" s="39"/>
      <c r="N7" s="39"/>
    </row>
    <row r="8" spans="1:15" ht="18" x14ac:dyDescent="0.25">
      <c r="A8" s="27"/>
      <c r="B8" s="27"/>
      <c r="C8" s="27"/>
      <c r="D8" s="27"/>
      <c r="E8" s="27"/>
      <c r="F8" s="27"/>
      <c r="G8" s="27"/>
      <c r="H8" s="27"/>
      <c r="I8" s="34"/>
      <c r="J8" s="34"/>
      <c r="K8" s="27"/>
      <c r="L8" s="27"/>
      <c r="M8" s="27"/>
      <c r="N8" s="27"/>
    </row>
    <row r="9" spans="1:15" ht="18" x14ac:dyDescent="0.25">
      <c r="A9" s="39" t="s">
        <v>435</v>
      </c>
      <c r="B9" s="39"/>
      <c r="C9" s="39"/>
      <c r="D9" s="39"/>
      <c r="E9" s="39"/>
      <c r="F9" s="39"/>
      <c r="G9" s="39"/>
      <c r="H9" s="39"/>
      <c r="I9" s="39"/>
      <c r="J9" s="39"/>
      <c r="K9" s="39"/>
      <c r="L9" s="39"/>
      <c r="M9" s="39"/>
      <c r="N9" s="39"/>
      <c r="O9" s="19"/>
    </row>
    <row r="10" spans="1:15" ht="18" x14ac:dyDescent="0.25">
      <c r="A10" s="39" t="s">
        <v>436</v>
      </c>
      <c r="B10" s="39"/>
      <c r="C10" s="39"/>
      <c r="D10" s="39"/>
      <c r="E10" s="39"/>
      <c r="F10" s="39"/>
      <c r="G10" s="39"/>
      <c r="H10" s="39"/>
      <c r="I10" s="39"/>
      <c r="J10" s="39"/>
      <c r="K10" s="39"/>
      <c r="L10" s="39"/>
      <c r="M10" s="39"/>
      <c r="N10" s="39"/>
      <c r="O10" s="19"/>
    </row>
    <row r="11" spans="1:15" ht="18" x14ac:dyDescent="0.25">
      <c r="A11" s="27"/>
      <c r="B11" s="27"/>
      <c r="C11" s="27"/>
      <c r="D11" s="27"/>
      <c r="E11" s="27"/>
      <c r="F11" s="27"/>
      <c r="G11" s="27"/>
      <c r="H11" s="27"/>
      <c r="I11" s="34"/>
      <c r="J11" s="34"/>
      <c r="K11" s="27"/>
      <c r="L11" s="27"/>
      <c r="M11" s="27"/>
      <c r="N11" s="27"/>
      <c r="O11" s="19"/>
    </row>
    <row r="12" spans="1:15" s="2" customFormat="1" ht="25.5" x14ac:dyDescent="0.25">
      <c r="A12" s="28" t="s">
        <v>0</v>
      </c>
      <c r="B12" s="28" t="s">
        <v>188</v>
      </c>
      <c r="C12" s="28" t="s">
        <v>429</v>
      </c>
      <c r="D12" s="28" t="s">
        <v>4</v>
      </c>
      <c r="E12" s="28" t="s">
        <v>437</v>
      </c>
      <c r="F12" s="28" t="s">
        <v>1</v>
      </c>
      <c r="G12" s="28" t="s">
        <v>2</v>
      </c>
      <c r="H12" s="29" t="s">
        <v>3</v>
      </c>
      <c r="I12" s="28" t="s">
        <v>438</v>
      </c>
      <c r="J12" s="28" t="s">
        <v>7</v>
      </c>
      <c r="K12" s="28" t="s">
        <v>8</v>
      </c>
      <c r="L12" s="28" t="s">
        <v>430</v>
      </c>
      <c r="M12" s="28" t="s">
        <v>6</v>
      </c>
      <c r="N12" s="28" t="s">
        <v>5</v>
      </c>
      <c r="O12" s="12" t="s">
        <v>61</v>
      </c>
    </row>
    <row r="13" spans="1:15" ht="38.25" x14ac:dyDescent="0.25">
      <c r="A13" s="5">
        <v>1</v>
      </c>
      <c r="B13" s="5">
        <v>1</v>
      </c>
      <c r="C13" s="5" t="s">
        <v>9</v>
      </c>
      <c r="D13" s="5">
        <v>35102</v>
      </c>
      <c r="E13" s="5" t="s">
        <v>10</v>
      </c>
      <c r="F13" s="7" t="s">
        <v>11</v>
      </c>
      <c r="G13" s="9" t="s">
        <v>12</v>
      </c>
      <c r="H13" s="30">
        <f>1739521.72*1.25</f>
        <v>2174402.15</v>
      </c>
      <c r="I13" s="37" t="s">
        <v>440</v>
      </c>
      <c r="J13" s="5" t="s">
        <v>13</v>
      </c>
      <c r="K13" s="5" t="s">
        <v>14</v>
      </c>
      <c r="L13" s="5" t="s">
        <v>26</v>
      </c>
      <c r="M13" s="6">
        <v>44249</v>
      </c>
      <c r="N13" s="6">
        <f>+M13+79</f>
        <v>44328</v>
      </c>
      <c r="O13" s="20"/>
    </row>
    <row r="14" spans="1:15" ht="43.5" customHeight="1" x14ac:dyDescent="0.25">
      <c r="A14" s="5">
        <v>2</v>
      </c>
      <c r="B14" s="5">
        <v>2</v>
      </c>
      <c r="C14" s="5" t="s">
        <v>9</v>
      </c>
      <c r="D14" s="5">
        <v>35102</v>
      </c>
      <c r="E14" s="5" t="s">
        <v>10</v>
      </c>
      <c r="F14" s="7" t="s">
        <v>56</v>
      </c>
      <c r="G14" s="9" t="s">
        <v>19</v>
      </c>
      <c r="H14" s="30">
        <f>999500*1.25</f>
        <v>1249375</v>
      </c>
      <c r="I14" s="37" t="s">
        <v>440</v>
      </c>
      <c r="J14" s="5" t="s">
        <v>13</v>
      </c>
      <c r="K14" s="5" t="s">
        <v>14</v>
      </c>
      <c r="L14" s="5" t="s">
        <v>26</v>
      </c>
      <c r="M14" s="6">
        <v>44249</v>
      </c>
      <c r="N14" s="6">
        <f>+M14+79</f>
        <v>44328</v>
      </c>
      <c r="O14" s="20"/>
    </row>
    <row r="15" spans="1:15" ht="43.5" customHeight="1" x14ac:dyDescent="0.25">
      <c r="A15" s="5">
        <v>3</v>
      </c>
      <c r="B15" s="5">
        <v>3</v>
      </c>
      <c r="C15" s="5" t="s">
        <v>9</v>
      </c>
      <c r="D15" s="5">
        <v>35102</v>
      </c>
      <c r="E15" s="5" t="s">
        <v>10</v>
      </c>
      <c r="F15" s="7" t="s">
        <v>77</v>
      </c>
      <c r="G15" s="9" t="s">
        <v>75</v>
      </c>
      <c r="H15" s="30">
        <f>1500000*1.25</f>
        <v>1875000</v>
      </c>
      <c r="I15" s="37" t="s">
        <v>439</v>
      </c>
      <c r="J15" s="5" t="s">
        <v>13</v>
      </c>
      <c r="K15" s="5" t="s">
        <v>14</v>
      </c>
      <c r="L15" s="5" t="s">
        <v>26</v>
      </c>
      <c r="M15" s="6">
        <v>44368</v>
      </c>
      <c r="N15" s="6">
        <v>44456</v>
      </c>
      <c r="O15" s="20"/>
    </row>
    <row r="16" spans="1:15" ht="38.25" x14ac:dyDescent="0.25">
      <c r="A16" s="5">
        <v>4</v>
      </c>
      <c r="B16" s="5">
        <v>4</v>
      </c>
      <c r="C16" s="5" t="s">
        <v>9</v>
      </c>
      <c r="D16" s="5">
        <v>35102</v>
      </c>
      <c r="E16" s="5" t="s">
        <v>10</v>
      </c>
      <c r="F16" s="7" t="s">
        <v>54</v>
      </c>
      <c r="G16" s="9" t="s">
        <v>15</v>
      </c>
      <c r="H16" s="30">
        <f>1253724.1*1.25</f>
        <v>1567155.125</v>
      </c>
      <c r="I16" s="37" t="s">
        <v>440</v>
      </c>
      <c r="J16" s="5" t="s">
        <v>13</v>
      </c>
      <c r="K16" s="5" t="s">
        <v>14</v>
      </c>
      <c r="L16" s="5" t="s">
        <v>26</v>
      </c>
      <c r="M16" s="6">
        <v>44251</v>
      </c>
      <c r="N16" s="6">
        <f>+M16+118</f>
        <v>44369</v>
      </c>
      <c r="O16" s="20"/>
    </row>
    <row r="17" spans="1:15" ht="38.25" x14ac:dyDescent="0.25">
      <c r="A17" s="5">
        <v>5</v>
      </c>
      <c r="B17" s="5">
        <v>5</v>
      </c>
      <c r="C17" s="5" t="s">
        <v>9</v>
      </c>
      <c r="D17" s="5">
        <v>35102</v>
      </c>
      <c r="E17" s="5" t="s">
        <v>10</v>
      </c>
      <c r="F17" s="7" t="s">
        <v>17</v>
      </c>
      <c r="G17" s="9" t="s">
        <v>18</v>
      </c>
      <c r="H17" s="30">
        <f>765734.26*1.25</f>
        <v>957167.82499999995</v>
      </c>
      <c r="I17" s="37" t="s">
        <v>440</v>
      </c>
      <c r="J17" s="5" t="s">
        <v>16</v>
      </c>
      <c r="K17" s="5" t="s">
        <v>14</v>
      </c>
      <c r="L17" s="5" t="s">
        <v>26</v>
      </c>
      <c r="M17" s="6">
        <v>44249</v>
      </c>
      <c r="N17" s="6">
        <f>+M17+79</f>
        <v>44328</v>
      </c>
      <c r="O17" s="20"/>
    </row>
    <row r="18" spans="1:15" ht="38.25" x14ac:dyDescent="0.25">
      <c r="A18" s="5">
        <v>6</v>
      </c>
      <c r="B18" s="5">
        <v>6</v>
      </c>
      <c r="C18" s="5" t="s">
        <v>9</v>
      </c>
      <c r="D18" s="5">
        <v>35102</v>
      </c>
      <c r="E18" s="5" t="s">
        <v>10</v>
      </c>
      <c r="F18" s="7" t="s">
        <v>20</v>
      </c>
      <c r="G18" s="9" t="s">
        <v>21</v>
      </c>
      <c r="H18" s="30">
        <f>650000*1.1</f>
        <v>715000</v>
      </c>
      <c r="I18" s="37" t="s">
        <v>440</v>
      </c>
      <c r="J18" s="5" t="s">
        <v>16</v>
      </c>
      <c r="K18" s="5" t="s">
        <v>14</v>
      </c>
      <c r="L18" s="5" t="s">
        <v>26</v>
      </c>
      <c r="M18" s="6">
        <v>44267</v>
      </c>
      <c r="N18" s="6">
        <f>+M18+89</f>
        <v>44356</v>
      </c>
      <c r="O18" s="20"/>
    </row>
    <row r="19" spans="1:15" ht="38.25" x14ac:dyDescent="0.25">
      <c r="A19" s="5">
        <v>7</v>
      </c>
      <c r="B19" s="5">
        <v>7</v>
      </c>
      <c r="C19" s="5" t="s">
        <v>9</v>
      </c>
      <c r="D19" s="5">
        <v>35102</v>
      </c>
      <c r="E19" s="5" t="s">
        <v>10</v>
      </c>
      <c r="F19" s="7" t="s">
        <v>22</v>
      </c>
      <c r="G19" s="9" t="s">
        <v>23</v>
      </c>
      <c r="H19" s="30">
        <f>774784.31*1.1</f>
        <v>852262.74100000015</v>
      </c>
      <c r="I19" s="37" t="s">
        <v>440</v>
      </c>
      <c r="J19" s="5" t="s">
        <v>16</v>
      </c>
      <c r="K19" s="5" t="s">
        <v>14</v>
      </c>
      <c r="L19" s="5" t="s">
        <v>26</v>
      </c>
      <c r="M19" s="6">
        <v>44267</v>
      </c>
      <c r="N19" s="6">
        <f>+M19+89</f>
        <v>44356</v>
      </c>
      <c r="O19" s="20"/>
    </row>
    <row r="20" spans="1:15" ht="38.25" x14ac:dyDescent="0.25">
      <c r="A20" s="5">
        <v>8</v>
      </c>
      <c r="B20" s="5">
        <v>8</v>
      </c>
      <c r="C20" s="5" t="s">
        <v>9</v>
      </c>
      <c r="D20" s="5">
        <v>35102</v>
      </c>
      <c r="E20" s="5" t="s">
        <v>10</v>
      </c>
      <c r="F20" s="7" t="s">
        <v>24</v>
      </c>
      <c r="G20" s="9" t="s">
        <v>25</v>
      </c>
      <c r="H20" s="30">
        <v>300000</v>
      </c>
      <c r="I20" s="37" t="s">
        <v>440</v>
      </c>
      <c r="J20" s="5" t="s">
        <v>16</v>
      </c>
      <c r="K20" s="5" t="s">
        <v>14</v>
      </c>
      <c r="L20" s="5" t="s">
        <v>26</v>
      </c>
      <c r="M20" s="6">
        <v>44270</v>
      </c>
      <c r="N20" s="6">
        <f>+M20+39</f>
        <v>44309</v>
      </c>
      <c r="O20" s="20"/>
    </row>
    <row r="21" spans="1:15" ht="51" x14ac:dyDescent="0.25">
      <c r="A21" s="5">
        <v>9</v>
      </c>
      <c r="B21" s="5">
        <v>9</v>
      </c>
      <c r="C21" s="5" t="s">
        <v>9</v>
      </c>
      <c r="D21" s="5">
        <v>35102</v>
      </c>
      <c r="E21" s="5" t="s">
        <v>10</v>
      </c>
      <c r="F21" s="7" t="s">
        <v>27</v>
      </c>
      <c r="G21" s="9" t="s">
        <v>28</v>
      </c>
      <c r="H21" s="30">
        <v>450000</v>
      </c>
      <c r="I21" s="37" t="s">
        <v>440</v>
      </c>
      <c r="J21" s="5" t="s">
        <v>16</v>
      </c>
      <c r="K21" s="5" t="s">
        <v>14</v>
      </c>
      <c r="L21" s="5" t="s">
        <v>26</v>
      </c>
      <c r="M21" s="6">
        <v>44270</v>
      </c>
      <c r="N21" s="6">
        <f>+M21+89</f>
        <v>44359</v>
      </c>
      <c r="O21" s="20" t="s">
        <v>74</v>
      </c>
    </row>
    <row r="22" spans="1:15" ht="38.25" x14ac:dyDescent="0.25">
      <c r="A22" s="5">
        <v>10</v>
      </c>
      <c r="B22" s="5">
        <v>10</v>
      </c>
      <c r="C22" s="5" t="s">
        <v>9</v>
      </c>
      <c r="D22" s="5">
        <v>35102</v>
      </c>
      <c r="E22" s="5" t="s">
        <v>10</v>
      </c>
      <c r="F22" s="7" t="s">
        <v>29</v>
      </c>
      <c r="G22" s="9" t="s">
        <v>30</v>
      </c>
      <c r="H22" s="30">
        <f>1700000*1.1</f>
        <v>1870000.0000000002</v>
      </c>
      <c r="I22" s="37" t="s">
        <v>440</v>
      </c>
      <c r="J22" s="5" t="s">
        <v>13</v>
      </c>
      <c r="K22" s="5" t="s">
        <v>14</v>
      </c>
      <c r="L22" s="5" t="s">
        <v>26</v>
      </c>
      <c r="M22" s="6">
        <v>44270</v>
      </c>
      <c r="N22" s="6">
        <f>+M22+89</f>
        <v>44359</v>
      </c>
      <c r="O22" s="20"/>
    </row>
    <row r="23" spans="1:15" ht="38.25" x14ac:dyDescent="0.25">
      <c r="A23" s="5">
        <v>11</v>
      </c>
      <c r="B23" s="5">
        <v>11</v>
      </c>
      <c r="C23" s="5" t="s">
        <v>9</v>
      </c>
      <c r="D23" s="5">
        <v>35102</v>
      </c>
      <c r="E23" s="5" t="s">
        <v>10</v>
      </c>
      <c r="F23" s="7" t="s">
        <v>31</v>
      </c>
      <c r="G23" s="9" t="s">
        <v>32</v>
      </c>
      <c r="H23" s="30">
        <v>6120000</v>
      </c>
      <c r="I23" s="37" t="s">
        <v>440</v>
      </c>
      <c r="J23" s="5" t="s">
        <v>252</v>
      </c>
      <c r="K23" s="5" t="s">
        <v>441</v>
      </c>
      <c r="L23" s="5" t="s">
        <v>26</v>
      </c>
      <c r="M23" s="8">
        <v>44249</v>
      </c>
      <c r="N23" s="8">
        <f>+M23+231</f>
        <v>44480</v>
      </c>
      <c r="O23" s="20"/>
    </row>
    <row r="24" spans="1:15" ht="48" customHeight="1" x14ac:dyDescent="0.25">
      <c r="A24" s="5">
        <v>12</v>
      </c>
      <c r="B24" s="5">
        <v>12</v>
      </c>
      <c r="C24" s="5" t="s">
        <v>9</v>
      </c>
      <c r="D24" s="5">
        <v>35102</v>
      </c>
      <c r="E24" s="5" t="s">
        <v>10</v>
      </c>
      <c r="F24" s="7" t="s">
        <v>60</v>
      </c>
      <c r="G24" s="9" t="s">
        <v>33</v>
      </c>
      <c r="H24" s="30">
        <v>2000000</v>
      </c>
      <c r="I24" s="37" t="s">
        <v>439</v>
      </c>
      <c r="J24" s="5" t="s">
        <v>13</v>
      </c>
      <c r="K24" s="5" t="s">
        <v>14</v>
      </c>
      <c r="L24" s="5" t="s">
        <v>26</v>
      </c>
      <c r="M24" s="6">
        <v>44270</v>
      </c>
      <c r="N24" s="8">
        <f>+M24+123</f>
        <v>44393</v>
      </c>
      <c r="O24" s="20"/>
    </row>
    <row r="25" spans="1:15" ht="51" customHeight="1" x14ac:dyDescent="0.25">
      <c r="A25" s="5">
        <v>13</v>
      </c>
      <c r="B25" s="5">
        <v>13</v>
      </c>
      <c r="C25" s="5" t="s">
        <v>9</v>
      </c>
      <c r="D25" s="5">
        <v>35102</v>
      </c>
      <c r="E25" s="5" t="s">
        <v>10</v>
      </c>
      <c r="F25" s="7" t="s">
        <v>57</v>
      </c>
      <c r="G25" s="9" t="s">
        <v>33</v>
      </c>
      <c r="H25" s="30">
        <v>4000000</v>
      </c>
      <c r="I25" s="37" t="s">
        <v>440</v>
      </c>
      <c r="J25" s="5" t="s">
        <v>252</v>
      </c>
      <c r="K25" s="5" t="s">
        <v>441</v>
      </c>
      <c r="L25" s="5" t="s">
        <v>428</v>
      </c>
      <c r="M25" s="25">
        <v>44487</v>
      </c>
      <c r="N25" s="26">
        <f>+M25+123</f>
        <v>44610</v>
      </c>
      <c r="O25" s="20"/>
    </row>
    <row r="26" spans="1:15" ht="48.75" customHeight="1" x14ac:dyDescent="0.25">
      <c r="A26" s="5">
        <v>14</v>
      </c>
      <c r="B26" s="5">
        <v>14</v>
      </c>
      <c r="C26" s="5" t="s">
        <v>9</v>
      </c>
      <c r="D26" s="5">
        <v>35102</v>
      </c>
      <c r="E26" s="5" t="s">
        <v>10</v>
      </c>
      <c r="F26" s="7" t="s">
        <v>59</v>
      </c>
      <c r="G26" s="9" t="s">
        <v>73</v>
      </c>
      <c r="H26" s="30">
        <v>400000</v>
      </c>
      <c r="I26" s="37" t="s">
        <v>439</v>
      </c>
      <c r="J26" s="5" t="s">
        <v>16</v>
      </c>
      <c r="K26" s="5" t="s">
        <v>14</v>
      </c>
      <c r="L26" s="5" t="s">
        <v>26</v>
      </c>
      <c r="M26" s="6">
        <v>44368</v>
      </c>
      <c r="N26" s="8">
        <v>44428</v>
      </c>
      <c r="O26" s="20"/>
    </row>
    <row r="27" spans="1:15" ht="38.25" x14ac:dyDescent="0.25">
      <c r="A27" s="5">
        <v>15</v>
      </c>
      <c r="B27" s="5">
        <v>15</v>
      </c>
      <c r="C27" s="5" t="s">
        <v>9</v>
      </c>
      <c r="D27" s="5">
        <v>35102</v>
      </c>
      <c r="E27" s="5" t="s">
        <v>10</v>
      </c>
      <c r="F27" s="7" t="s">
        <v>34</v>
      </c>
      <c r="G27" s="9" t="s">
        <v>35</v>
      </c>
      <c r="H27" s="30">
        <f>4560829.21*1.1</f>
        <v>5016912.1310000001</v>
      </c>
      <c r="I27" s="37" t="s">
        <v>440</v>
      </c>
      <c r="J27" s="5" t="s">
        <v>252</v>
      </c>
      <c r="K27" s="5" t="s">
        <v>441</v>
      </c>
      <c r="L27" s="5" t="s">
        <v>26</v>
      </c>
      <c r="M27" s="8">
        <v>44249</v>
      </c>
      <c r="N27" s="8">
        <f>M27+149</f>
        <v>44398</v>
      </c>
      <c r="O27" s="20"/>
    </row>
    <row r="28" spans="1:15" ht="51" x14ac:dyDescent="0.25">
      <c r="A28" s="5">
        <v>16</v>
      </c>
      <c r="B28" s="5">
        <v>16</v>
      </c>
      <c r="C28" s="5" t="s">
        <v>9</v>
      </c>
      <c r="D28" s="5">
        <v>35102</v>
      </c>
      <c r="E28" s="5" t="s">
        <v>10</v>
      </c>
      <c r="F28" s="7" t="s">
        <v>58</v>
      </c>
      <c r="G28" s="9" t="s">
        <v>36</v>
      </c>
      <c r="H28" s="30">
        <v>550000</v>
      </c>
      <c r="I28" s="37" t="s">
        <v>439</v>
      </c>
      <c r="J28" s="5" t="s">
        <v>13</v>
      </c>
      <c r="K28" s="5" t="s">
        <v>14</v>
      </c>
      <c r="L28" s="5" t="s">
        <v>26</v>
      </c>
      <c r="M28" s="8">
        <v>44266</v>
      </c>
      <c r="N28" s="8">
        <f>+M28+90</f>
        <v>44356</v>
      </c>
      <c r="O28" s="20" t="s">
        <v>74</v>
      </c>
    </row>
    <row r="29" spans="1:15" ht="63" customHeight="1" x14ac:dyDescent="0.25">
      <c r="A29" s="5">
        <v>17</v>
      </c>
      <c r="B29" s="5">
        <v>17</v>
      </c>
      <c r="C29" s="5" t="s">
        <v>9</v>
      </c>
      <c r="D29" s="5">
        <v>35102</v>
      </c>
      <c r="E29" s="5" t="s">
        <v>10</v>
      </c>
      <c r="F29" s="7" t="s">
        <v>55</v>
      </c>
      <c r="G29" s="9" t="s">
        <v>37</v>
      </c>
      <c r="H29" s="30">
        <v>3500000</v>
      </c>
      <c r="I29" s="37" t="s">
        <v>440</v>
      </c>
      <c r="J29" s="5" t="s">
        <v>252</v>
      </c>
      <c r="K29" s="5" t="s">
        <v>441</v>
      </c>
      <c r="L29" s="5" t="s">
        <v>26</v>
      </c>
      <c r="M29" s="8">
        <v>44294</v>
      </c>
      <c r="N29" s="8">
        <f>+M29+139</f>
        <v>44433</v>
      </c>
      <c r="O29" s="20" t="s">
        <v>74</v>
      </c>
    </row>
    <row r="30" spans="1:15" ht="49.5" customHeight="1" x14ac:dyDescent="0.25">
      <c r="A30" s="5">
        <v>18</v>
      </c>
      <c r="B30" s="5">
        <v>18</v>
      </c>
      <c r="C30" s="5" t="s">
        <v>9</v>
      </c>
      <c r="D30" s="5">
        <v>35102</v>
      </c>
      <c r="E30" s="5" t="s">
        <v>10</v>
      </c>
      <c r="F30" s="7" t="s">
        <v>38</v>
      </c>
      <c r="G30" s="9" t="s">
        <v>39</v>
      </c>
      <c r="H30" s="30">
        <f>1500000*1.1</f>
        <v>1650000.0000000002</v>
      </c>
      <c r="I30" s="37" t="s">
        <v>439</v>
      </c>
      <c r="J30" s="5" t="s">
        <v>13</v>
      </c>
      <c r="K30" s="5" t="s">
        <v>14</v>
      </c>
      <c r="L30" s="5" t="s">
        <v>26</v>
      </c>
      <c r="M30" s="8">
        <v>44270</v>
      </c>
      <c r="N30" s="8">
        <f>+M30+89</f>
        <v>44359</v>
      </c>
      <c r="O30" s="20"/>
    </row>
    <row r="31" spans="1:15" ht="51" x14ac:dyDescent="0.25">
      <c r="A31" s="5">
        <v>19</v>
      </c>
      <c r="B31" s="5">
        <v>19</v>
      </c>
      <c r="C31" s="5" t="s">
        <v>9</v>
      </c>
      <c r="D31" s="5">
        <v>35102</v>
      </c>
      <c r="E31" s="5" t="s">
        <v>10</v>
      </c>
      <c r="F31" s="7" t="s">
        <v>40</v>
      </c>
      <c r="G31" s="9" t="s">
        <v>41</v>
      </c>
      <c r="H31" s="30">
        <f>5390998.94+1.1</f>
        <v>5391000.04</v>
      </c>
      <c r="I31" s="37" t="s">
        <v>440</v>
      </c>
      <c r="J31" s="5" t="s">
        <v>252</v>
      </c>
      <c r="K31" s="5" t="s">
        <v>441</v>
      </c>
      <c r="L31" s="5" t="s">
        <v>26</v>
      </c>
      <c r="M31" s="8">
        <v>44298</v>
      </c>
      <c r="N31" s="8">
        <f>+M31+89</f>
        <v>44387</v>
      </c>
      <c r="O31" s="20" t="s">
        <v>74</v>
      </c>
    </row>
    <row r="32" spans="1:15" ht="64.5" customHeight="1" x14ac:dyDescent="0.25">
      <c r="A32" s="5">
        <v>20</v>
      </c>
      <c r="B32" s="5">
        <v>20</v>
      </c>
      <c r="C32" s="5" t="s">
        <v>9</v>
      </c>
      <c r="D32" s="5">
        <v>35102</v>
      </c>
      <c r="E32" s="5" t="s">
        <v>10</v>
      </c>
      <c r="F32" s="7" t="s">
        <v>76</v>
      </c>
      <c r="G32" s="9" t="s">
        <v>42</v>
      </c>
      <c r="H32" s="30">
        <v>1470000</v>
      </c>
      <c r="I32" s="37" t="s">
        <v>440</v>
      </c>
      <c r="J32" s="5" t="s">
        <v>13</v>
      </c>
      <c r="K32" s="5" t="s">
        <v>14</v>
      </c>
      <c r="L32" s="5" t="s">
        <v>26</v>
      </c>
      <c r="M32" s="8">
        <v>44294</v>
      </c>
      <c r="N32" s="8">
        <f>+M32+90</f>
        <v>44384</v>
      </c>
      <c r="O32" s="20"/>
    </row>
    <row r="33" spans="1:15" ht="42" customHeight="1" x14ac:dyDescent="0.25">
      <c r="A33" s="5">
        <v>21</v>
      </c>
      <c r="B33" s="5">
        <v>21</v>
      </c>
      <c r="C33" s="5" t="s">
        <v>9</v>
      </c>
      <c r="D33" s="5">
        <v>35102</v>
      </c>
      <c r="E33" s="5" t="s">
        <v>10</v>
      </c>
      <c r="F33" s="7" t="s">
        <v>78</v>
      </c>
      <c r="G33" s="9" t="s">
        <v>43</v>
      </c>
      <c r="H33" s="30">
        <v>650000</v>
      </c>
      <c r="I33" s="37" t="s">
        <v>440</v>
      </c>
      <c r="J33" s="5" t="s">
        <v>16</v>
      </c>
      <c r="K33" s="5" t="s">
        <v>14</v>
      </c>
      <c r="L33" s="5" t="s">
        <v>26</v>
      </c>
      <c r="M33" s="8">
        <v>44328</v>
      </c>
      <c r="N33" s="8">
        <f>+M33+37</f>
        <v>44365</v>
      </c>
      <c r="O33" s="20"/>
    </row>
    <row r="34" spans="1:15" ht="50.25" customHeight="1" x14ac:dyDescent="0.25">
      <c r="A34" s="5">
        <v>22</v>
      </c>
      <c r="B34" s="5">
        <v>22</v>
      </c>
      <c r="C34" s="5" t="s">
        <v>9</v>
      </c>
      <c r="D34" s="5">
        <v>35102</v>
      </c>
      <c r="E34" s="15" t="s">
        <v>10</v>
      </c>
      <c r="F34" s="10" t="s">
        <v>44</v>
      </c>
      <c r="G34" s="9" t="s">
        <v>45</v>
      </c>
      <c r="H34" s="30">
        <v>10000000</v>
      </c>
      <c r="I34" s="37" t="s">
        <v>440</v>
      </c>
      <c r="J34" s="5" t="s">
        <v>252</v>
      </c>
      <c r="K34" s="5" t="s">
        <v>441</v>
      </c>
      <c r="L34" s="5" t="s">
        <v>26</v>
      </c>
      <c r="M34" s="8">
        <v>44270</v>
      </c>
      <c r="N34" s="8">
        <f>+M34+186</f>
        <v>44456</v>
      </c>
      <c r="O34" s="20"/>
    </row>
    <row r="35" spans="1:15" ht="31.15" customHeight="1" x14ac:dyDescent="0.25">
      <c r="A35" s="5">
        <v>23</v>
      </c>
      <c r="B35" s="5">
        <v>23</v>
      </c>
      <c r="C35" s="5" t="s">
        <v>9</v>
      </c>
      <c r="D35" s="5">
        <v>35102</v>
      </c>
      <c r="E35" s="15" t="s">
        <v>10</v>
      </c>
      <c r="F35" s="10" t="s">
        <v>50</v>
      </c>
      <c r="G35" s="9" t="s">
        <v>49</v>
      </c>
      <c r="H35" s="30">
        <v>2500000</v>
      </c>
      <c r="I35" s="37" t="s">
        <v>440</v>
      </c>
      <c r="J35" s="5" t="s">
        <v>13</v>
      </c>
      <c r="K35" s="15" t="s">
        <v>14</v>
      </c>
      <c r="L35" s="5" t="s">
        <v>26</v>
      </c>
      <c r="M35" s="8">
        <v>44347</v>
      </c>
      <c r="N35" s="8">
        <f>+M35+119</f>
        <v>44466</v>
      </c>
      <c r="O35" s="20"/>
    </row>
    <row r="36" spans="1:15" ht="41.25" customHeight="1" x14ac:dyDescent="0.25">
      <c r="A36" s="5">
        <v>24</v>
      </c>
      <c r="B36" s="5">
        <v>24</v>
      </c>
      <c r="C36" s="5" t="s">
        <v>9</v>
      </c>
      <c r="D36" s="5">
        <v>35102</v>
      </c>
      <c r="E36" s="15" t="s">
        <v>10</v>
      </c>
      <c r="F36" s="10" t="s">
        <v>63</v>
      </c>
      <c r="G36" s="9" t="s">
        <v>64</v>
      </c>
      <c r="H36" s="30">
        <v>2000000</v>
      </c>
      <c r="I36" s="37" t="s">
        <v>439</v>
      </c>
      <c r="J36" s="5" t="s">
        <v>13</v>
      </c>
      <c r="K36" s="15" t="s">
        <v>14</v>
      </c>
      <c r="L36" s="5" t="s">
        <v>26</v>
      </c>
      <c r="M36" s="8">
        <v>44281</v>
      </c>
      <c r="N36" s="8">
        <v>44372</v>
      </c>
      <c r="O36" s="20"/>
    </row>
    <row r="37" spans="1:15" ht="48.75" customHeight="1" x14ac:dyDescent="0.25">
      <c r="A37" s="5">
        <v>25</v>
      </c>
      <c r="B37" s="5">
        <v>25</v>
      </c>
      <c r="C37" s="5" t="s">
        <v>9</v>
      </c>
      <c r="D37" s="5">
        <v>35102</v>
      </c>
      <c r="E37" s="15" t="s">
        <v>10</v>
      </c>
      <c r="F37" s="10" t="s">
        <v>65</v>
      </c>
      <c r="G37" s="9" t="s">
        <v>71</v>
      </c>
      <c r="H37" s="30">
        <v>2000000</v>
      </c>
      <c r="I37" s="37" t="s">
        <v>440</v>
      </c>
      <c r="J37" s="5" t="s">
        <v>13</v>
      </c>
      <c r="K37" s="15" t="s">
        <v>14</v>
      </c>
      <c r="L37" s="5" t="s">
        <v>26</v>
      </c>
      <c r="M37" s="8">
        <v>44333</v>
      </c>
      <c r="N37" s="8">
        <v>44407</v>
      </c>
      <c r="O37" s="20"/>
    </row>
    <row r="38" spans="1:15" ht="43.15" customHeight="1" x14ac:dyDescent="0.25">
      <c r="A38" s="5">
        <v>26</v>
      </c>
      <c r="B38" s="5">
        <v>26</v>
      </c>
      <c r="C38" s="5" t="s">
        <v>189</v>
      </c>
      <c r="D38" s="5">
        <v>35102</v>
      </c>
      <c r="E38" s="5" t="s">
        <v>10</v>
      </c>
      <c r="F38" s="7" t="s">
        <v>46</v>
      </c>
      <c r="G38" s="9" t="s">
        <v>47</v>
      </c>
      <c r="H38" s="30">
        <v>294765.7</v>
      </c>
      <c r="I38" s="37" t="s">
        <v>440</v>
      </c>
      <c r="J38" s="5" t="s">
        <v>16</v>
      </c>
      <c r="K38" s="5" t="s">
        <v>14</v>
      </c>
      <c r="L38" s="5" t="s">
        <v>26</v>
      </c>
      <c r="M38" s="8">
        <v>44452</v>
      </c>
      <c r="N38" s="6">
        <v>44519</v>
      </c>
      <c r="O38" s="20" t="s">
        <v>62</v>
      </c>
    </row>
    <row r="39" spans="1:15" ht="65.25" customHeight="1" x14ac:dyDescent="0.25">
      <c r="A39" s="5">
        <v>27</v>
      </c>
      <c r="B39" s="5">
        <v>27</v>
      </c>
      <c r="C39" s="5" t="s">
        <v>189</v>
      </c>
      <c r="D39" s="5">
        <v>35102</v>
      </c>
      <c r="E39" s="5" t="s">
        <v>10</v>
      </c>
      <c r="F39" s="7" t="s">
        <v>66</v>
      </c>
      <c r="G39" s="9" t="s">
        <v>67</v>
      </c>
      <c r="H39" s="30">
        <v>1100000</v>
      </c>
      <c r="I39" s="37" t="s">
        <v>440</v>
      </c>
      <c r="J39" s="5" t="s">
        <v>13</v>
      </c>
      <c r="K39" s="5" t="s">
        <v>14</v>
      </c>
      <c r="L39" s="5" t="s">
        <v>26</v>
      </c>
      <c r="M39" s="8">
        <v>44389</v>
      </c>
      <c r="N39" s="6">
        <v>44519</v>
      </c>
      <c r="O39" s="20" t="s">
        <v>62</v>
      </c>
    </row>
    <row r="40" spans="1:15" ht="65.25" customHeight="1" x14ac:dyDescent="0.25">
      <c r="A40" s="5">
        <v>28</v>
      </c>
      <c r="B40" s="5">
        <v>28</v>
      </c>
      <c r="C40" s="5" t="s">
        <v>189</v>
      </c>
      <c r="D40" s="5">
        <v>35102</v>
      </c>
      <c r="E40" s="5" t="s">
        <v>10</v>
      </c>
      <c r="F40" s="7" t="s">
        <v>68</v>
      </c>
      <c r="G40" s="9" t="s">
        <v>69</v>
      </c>
      <c r="H40" s="30">
        <v>800000</v>
      </c>
      <c r="I40" s="37" t="s">
        <v>440</v>
      </c>
      <c r="J40" s="5" t="s">
        <v>16</v>
      </c>
      <c r="K40" s="5" t="s">
        <v>14</v>
      </c>
      <c r="L40" s="5" t="s">
        <v>26</v>
      </c>
      <c r="M40" s="8">
        <v>44389</v>
      </c>
      <c r="N40" s="6">
        <v>44487</v>
      </c>
      <c r="O40" s="20" t="s">
        <v>62</v>
      </c>
    </row>
    <row r="41" spans="1:15" ht="65.25" customHeight="1" x14ac:dyDescent="0.25">
      <c r="A41" s="5">
        <v>29</v>
      </c>
      <c r="B41" s="5">
        <v>29</v>
      </c>
      <c r="C41" s="5" t="s">
        <v>189</v>
      </c>
      <c r="D41" s="5">
        <v>35102</v>
      </c>
      <c r="E41" s="5" t="s">
        <v>10</v>
      </c>
      <c r="F41" s="7" t="s">
        <v>72</v>
      </c>
      <c r="G41" s="9" t="s">
        <v>70</v>
      </c>
      <c r="H41" s="30">
        <v>1000000</v>
      </c>
      <c r="I41" s="37" t="s">
        <v>440</v>
      </c>
      <c r="J41" s="5" t="s">
        <v>13</v>
      </c>
      <c r="K41" s="5" t="s">
        <v>14</v>
      </c>
      <c r="L41" s="5" t="s">
        <v>26</v>
      </c>
      <c r="M41" s="8">
        <v>44389</v>
      </c>
      <c r="N41" s="6">
        <v>44487</v>
      </c>
      <c r="O41" s="20" t="s">
        <v>62</v>
      </c>
    </row>
    <row r="42" spans="1:15" ht="52.5" customHeight="1" x14ac:dyDescent="0.25">
      <c r="A42" s="5">
        <v>30</v>
      </c>
      <c r="B42" s="5">
        <v>30</v>
      </c>
      <c r="C42" s="5" t="s">
        <v>189</v>
      </c>
      <c r="D42" s="5">
        <v>35102</v>
      </c>
      <c r="E42" s="5" t="s">
        <v>10</v>
      </c>
      <c r="F42" s="7" t="s">
        <v>79</v>
      </c>
      <c r="G42" s="9" t="s">
        <v>48</v>
      </c>
      <c r="H42" s="30">
        <v>2696339.9743839996</v>
      </c>
      <c r="I42" s="37" t="s">
        <v>440</v>
      </c>
      <c r="J42" s="15" t="s">
        <v>252</v>
      </c>
      <c r="K42" s="5" t="s">
        <v>441</v>
      </c>
      <c r="L42" s="5" t="s">
        <v>26</v>
      </c>
      <c r="M42" s="8">
        <v>44389</v>
      </c>
      <c r="N42" s="6">
        <v>44463</v>
      </c>
      <c r="O42" s="20" t="s">
        <v>62</v>
      </c>
    </row>
    <row r="43" spans="1:15" ht="50.25" customHeight="1" x14ac:dyDescent="0.25">
      <c r="A43" s="5">
        <v>31</v>
      </c>
      <c r="B43" s="5">
        <v>31</v>
      </c>
      <c r="C43" s="5" t="s">
        <v>189</v>
      </c>
      <c r="D43" s="5">
        <v>35102</v>
      </c>
      <c r="E43" s="5" t="s">
        <v>10</v>
      </c>
      <c r="F43" s="7" t="s">
        <v>80</v>
      </c>
      <c r="G43" s="9" t="s">
        <v>51</v>
      </c>
      <c r="H43" s="30">
        <v>8000000</v>
      </c>
      <c r="I43" s="37" t="s">
        <v>440</v>
      </c>
      <c r="J43" s="15" t="s">
        <v>252</v>
      </c>
      <c r="K43" s="5" t="s">
        <v>441</v>
      </c>
      <c r="L43" s="5" t="s">
        <v>26</v>
      </c>
      <c r="M43" s="8">
        <v>44389</v>
      </c>
      <c r="N43" s="6">
        <v>44548</v>
      </c>
      <c r="O43" s="20" t="s">
        <v>62</v>
      </c>
    </row>
    <row r="44" spans="1:15" ht="49.5" customHeight="1" x14ac:dyDescent="0.25">
      <c r="A44" s="5">
        <v>32</v>
      </c>
      <c r="B44" s="5">
        <v>32</v>
      </c>
      <c r="C44" s="5" t="s">
        <v>189</v>
      </c>
      <c r="D44" s="5">
        <v>35102</v>
      </c>
      <c r="E44" s="5" t="s">
        <v>10</v>
      </c>
      <c r="F44" s="7" t="s">
        <v>52</v>
      </c>
      <c r="G44" s="9" t="s">
        <v>53</v>
      </c>
      <c r="H44" s="30">
        <v>1500000</v>
      </c>
      <c r="I44" s="37" t="s">
        <v>439</v>
      </c>
      <c r="J44" s="5" t="s">
        <v>13</v>
      </c>
      <c r="K44" s="5" t="s">
        <v>14</v>
      </c>
      <c r="L44" s="5" t="s">
        <v>26</v>
      </c>
      <c r="M44" s="6">
        <v>44452</v>
      </c>
      <c r="N44" s="6">
        <v>44519</v>
      </c>
      <c r="O44" s="20" t="s">
        <v>62</v>
      </c>
    </row>
    <row r="45" spans="1:15" ht="51" x14ac:dyDescent="0.25">
      <c r="A45" s="5">
        <v>33</v>
      </c>
      <c r="B45" s="5">
        <v>1</v>
      </c>
      <c r="C45" s="5" t="s">
        <v>9</v>
      </c>
      <c r="D45" s="5">
        <v>35102</v>
      </c>
      <c r="E45" s="5" t="s">
        <v>81</v>
      </c>
      <c r="F45" s="10" t="s">
        <v>82</v>
      </c>
      <c r="G45" s="5" t="s">
        <v>83</v>
      </c>
      <c r="H45" s="30">
        <v>5227000</v>
      </c>
      <c r="I45" s="37" t="s">
        <v>440</v>
      </c>
      <c r="J45" s="5" t="s">
        <v>252</v>
      </c>
      <c r="K45" s="5" t="s">
        <v>441</v>
      </c>
      <c r="L45" s="5" t="s">
        <v>26</v>
      </c>
      <c r="M45" s="11">
        <v>44335</v>
      </c>
      <c r="N45" s="11">
        <v>44549</v>
      </c>
      <c r="O45" s="13"/>
    </row>
    <row r="46" spans="1:15" ht="38.25" x14ac:dyDescent="0.25">
      <c r="A46" s="5">
        <v>34</v>
      </c>
      <c r="B46" s="5">
        <v>2</v>
      </c>
      <c r="C46" s="5" t="s">
        <v>9</v>
      </c>
      <c r="D46" s="5">
        <v>35102</v>
      </c>
      <c r="E46" s="5" t="s">
        <v>81</v>
      </c>
      <c r="F46" s="10" t="s">
        <v>85</v>
      </c>
      <c r="G46" s="5" t="s">
        <v>86</v>
      </c>
      <c r="H46" s="30">
        <v>1750000</v>
      </c>
      <c r="I46" s="37" t="s">
        <v>440</v>
      </c>
      <c r="J46" s="5" t="s">
        <v>13</v>
      </c>
      <c r="K46" s="5" t="s">
        <v>14</v>
      </c>
      <c r="L46" s="5" t="s">
        <v>26</v>
      </c>
      <c r="M46" s="11">
        <v>44321</v>
      </c>
      <c r="N46" s="11">
        <v>44413</v>
      </c>
      <c r="O46" s="13"/>
    </row>
    <row r="47" spans="1:15" ht="38.25" x14ac:dyDescent="0.25">
      <c r="A47" s="5">
        <v>35</v>
      </c>
      <c r="B47" s="5">
        <v>3</v>
      </c>
      <c r="C47" s="5" t="s">
        <v>9</v>
      </c>
      <c r="D47" s="5">
        <v>35102</v>
      </c>
      <c r="E47" s="5" t="s">
        <v>81</v>
      </c>
      <c r="F47" s="10" t="s">
        <v>87</v>
      </c>
      <c r="G47" s="5" t="s">
        <v>88</v>
      </c>
      <c r="H47" s="30">
        <v>23033519</v>
      </c>
      <c r="I47" s="37" t="s">
        <v>440</v>
      </c>
      <c r="J47" s="5" t="s">
        <v>252</v>
      </c>
      <c r="K47" s="5" t="s">
        <v>441</v>
      </c>
      <c r="L47" s="5" t="s">
        <v>428</v>
      </c>
      <c r="M47" s="11">
        <v>44301</v>
      </c>
      <c r="N47" s="11">
        <v>44667</v>
      </c>
      <c r="O47" s="13"/>
    </row>
    <row r="48" spans="1:15" ht="38.25" x14ac:dyDescent="0.25">
      <c r="A48" s="5">
        <v>36</v>
      </c>
      <c r="B48" s="5">
        <v>4</v>
      </c>
      <c r="C48" s="5" t="s">
        <v>9</v>
      </c>
      <c r="D48" s="5">
        <v>35102</v>
      </c>
      <c r="E48" s="5" t="s">
        <v>81</v>
      </c>
      <c r="F48" s="10" t="s">
        <v>89</v>
      </c>
      <c r="G48" s="5" t="s">
        <v>90</v>
      </c>
      <c r="H48" s="30">
        <v>1080000</v>
      </c>
      <c r="I48" s="37" t="s">
        <v>440</v>
      </c>
      <c r="J48" s="5" t="s">
        <v>13</v>
      </c>
      <c r="K48" s="5" t="s">
        <v>84</v>
      </c>
      <c r="L48" s="5" t="s">
        <v>26</v>
      </c>
      <c r="M48" s="11">
        <v>44335</v>
      </c>
      <c r="N48" s="11">
        <v>44461</v>
      </c>
      <c r="O48" s="13"/>
    </row>
    <row r="49" spans="1:15" ht="38.25" x14ac:dyDescent="0.25">
      <c r="A49" s="5">
        <v>37</v>
      </c>
      <c r="B49" s="5">
        <v>5</v>
      </c>
      <c r="C49" s="5" t="s">
        <v>9</v>
      </c>
      <c r="D49" s="5">
        <v>35102</v>
      </c>
      <c r="E49" s="5" t="s">
        <v>81</v>
      </c>
      <c r="F49" s="7" t="s">
        <v>91</v>
      </c>
      <c r="G49" s="5" t="s">
        <v>92</v>
      </c>
      <c r="H49" s="30">
        <v>7505512</v>
      </c>
      <c r="I49" s="37" t="s">
        <v>440</v>
      </c>
      <c r="J49" s="5" t="s">
        <v>252</v>
      </c>
      <c r="K49" s="5" t="s">
        <v>441</v>
      </c>
      <c r="L49" s="5" t="s">
        <v>428</v>
      </c>
      <c r="M49" s="11">
        <v>44321</v>
      </c>
      <c r="N49" s="11">
        <v>44566</v>
      </c>
      <c r="O49" s="13"/>
    </row>
    <row r="50" spans="1:15" ht="38.25" x14ac:dyDescent="0.25">
      <c r="A50" s="5">
        <v>38</v>
      </c>
      <c r="B50" s="5">
        <v>6</v>
      </c>
      <c r="C50" s="5" t="s">
        <v>9</v>
      </c>
      <c r="D50" s="5">
        <v>35102</v>
      </c>
      <c r="E50" s="5" t="s">
        <v>81</v>
      </c>
      <c r="F50" s="7" t="s">
        <v>93</v>
      </c>
      <c r="G50" s="5" t="s">
        <v>94</v>
      </c>
      <c r="H50" s="30">
        <v>7924771</v>
      </c>
      <c r="I50" s="37" t="s">
        <v>440</v>
      </c>
      <c r="J50" s="5" t="s">
        <v>252</v>
      </c>
      <c r="K50" s="5" t="s">
        <v>441</v>
      </c>
      <c r="L50" s="5" t="s">
        <v>428</v>
      </c>
      <c r="M50" s="11">
        <v>44328</v>
      </c>
      <c r="N50" s="11">
        <v>44632</v>
      </c>
      <c r="O50" s="13"/>
    </row>
    <row r="51" spans="1:15" ht="63.75" x14ac:dyDescent="0.25">
      <c r="A51" s="5">
        <v>39</v>
      </c>
      <c r="B51" s="5">
        <v>7</v>
      </c>
      <c r="C51" s="5" t="s">
        <v>9</v>
      </c>
      <c r="D51" s="5">
        <v>35102</v>
      </c>
      <c r="E51" s="5" t="s">
        <v>81</v>
      </c>
      <c r="F51" s="7" t="s">
        <v>95</v>
      </c>
      <c r="G51" s="5" t="s">
        <v>96</v>
      </c>
      <c r="H51" s="30">
        <v>8791478</v>
      </c>
      <c r="I51" s="37" t="s">
        <v>440</v>
      </c>
      <c r="J51" s="5" t="s">
        <v>252</v>
      </c>
      <c r="K51" s="5" t="s">
        <v>441</v>
      </c>
      <c r="L51" s="5" t="s">
        <v>26</v>
      </c>
      <c r="M51" s="11">
        <v>44312</v>
      </c>
      <c r="N51" s="11">
        <v>44495</v>
      </c>
      <c r="O51" s="13"/>
    </row>
    <row r="52" spans="1:15" ht="38.25" x14ac:dyDescent="0.25">
      <c r="A52" s="5">
        <v>40</v>
      </c>
      <c r="B52" s="5">
        <v>8</v>
      </c>
      <c r="C52" s="5" t="s">
        <v>9</v>
      </c>
      <c r="D52" s="5">
        <v>35102</v>
      </c>
      <c r="E52" s="5" t="s">
        <v>81</v>
      </c>
      <c r="F52" s="21" t="s">
        <v>97</v>
      </c>
      <c r="G52" s="5" t="s">
        <v>98</v>
      </c>
      <c r="H52" s="30">
        <v>2797000</v>
      </c>
      <c r="I52" s="37" t="s">
        <v>440</v>
      </c>
      <c r="J52" s="5" t="s">
        <v>13</v>
      </c>
      <c r="K52" s="5" t="s">
        <v>14</v>
      </c>
      <c r="L52" s="5" t="s">
        <v>26</v>
      </c>
      <c r="M52" s="11">
        <v>44328</v>
      </c>
      <c r="N52" s="11">
        <v>44512</v>
      </c>
      <c r="O52" s="13"/>
    </row>
    <row r="53" spans="1:15" ht="38.25" x14ac:dyDescent="0.25">
      <c r="A53" s="5">
        <v>41</v>
      </c>
      <c r="B53" s="5">
        <v>9</v>
      </c>
      <c r="C53" s="5" t="s">
        <v>9</v>
      </c>
      <c r="D53" s="5">
        <v>35102</v>
      </c>
      <c r="E53" s="5" t="s">
        <v>81</v>
      </c>
      <c r="F53" s="7" t="s">
        <v>99</v>
      </c>
      <c r="G53" s="5" t="s">
        <v>100</v>
      </c>
      <c r="H53" s="30">
        <v>11326356</v>
      </c>
      <c r="I53" s="37" t="s">
        <v>440</v>
      </c>
      <c r="J53" s="5" t="s">
        <v>252</v>
      </c>
      <c r="K53" s="5" t="s">
        <v>441</v>
      </c>
      <c r="L53" s="5" t="s">
        <v>428</v>
      </c>
      <c r="M53" s="11">
        <v>44301</v>
      </c>
      <c r="N53" s="11">
        <v>44667</v>
      </c>
      <c r="O53" s="13"/>
    </row>
    <row r="54" spans="1:15" ht="38.25" x14ac:dyDescent="0.25">
      <c r="A54" s="5">
        <v>42</v>
      </c>
      <c r="B54" s="5">
        <v>10</v>
      </c>
      <c r="C54" s="5" t="s">
        <v>9</v>
      </c>
      <c r="D54" s="5">
        <v>35102</v>
      </c>
      <c r="E54" s="5" t="s">
        <v>81</v>
      </c>
      <c r="F54" s="7" t="s">
        <v>101</v>
      </c>
      <c r="G54" s="5" t="s">
        <v>102</v>
      </c>
      <c r="H54" s="30">
        <v>10170000</v>
      </c>
      <c r="I54" s="37" t="s">
        <v>440</v>
      </c>
      <c r="J54" s="5" t="s">
        <v>252</v>
      </c>
      <c r="K54" s="5" t="s">
        <v>441</v>
      </c>
      <c r="L54" s="5" t="s">
        <v>428</v>
      </c>
      <c r="M54" s="11">
        <v>44301</v>
      </c>
      <c r="N54" s="11">
        <v>44602</v>
      </c>
      <c r="O54" s="13"/>
    </row>
    <row r="55" spans="1:15" ht="38.25" x14ac:dyDescent="0.25">
      <c r="A55" s="5">
        <v>43</v>
      </c>
      <c r="B55" s="5">
        <v>11</v>
      </c>
      <c r="C55" s="5" t="s">
        <v>9</v>
      </c>
      <c r="D55" s="5">
        <v>35102</v>
      </c>
      <c r="E55" s="5" t="s">
        <v>81</v>
      </c>
      <c r="F55" s="7" t="s">
        <v>103</v>
      </c>
      <c r="G55" s="5" t="s">
        <v>104</v>
      </c>
      <c r="H55" s="30">
        <v>16690567</v>
      </c>
      <c r="I55" s="37" t="s">
        <v>440</v>
      </c>
      <c r="J55" s="5" t="s">
        <v>252</v>
      </c>
      <c r="K55" s="5" t="s">
        <v>441</v>
      </c>
      <c r="L55" s="5" t="s">
        <v>428</v>
      </c>
      <c r="M55" s="11">
        <v>44308</v>
      </c>
      <c r="N55" s="11">
        <v>44674</v>
      </c>
      <c r="O55" s="13"/>
    </row>
    <row r="56" spans="1:15" ht="38.25" x14ac:dyDescent="0.25">
      <c r="A56" s="5">
        <v>44</v>
      </c>
      <c r="B56" s="5">
        <v>12</v>
      </c>
      <c r="C56" s="5" t="s">
        <v>9</v>
      </c>
      <c r="D56" s="5">
        <v>35102</v>
      </c>
      <c r="E56" s="5" t="s">
        <v>81</v>
      </c>
      <c r="F56" s="7" t="s">
        <v>105</v>
      </c>
      <c r="G56" s="5" t="s">
        <v>106</v>
      </c>
      <c r="H56" s="30">
        <v>5943710</v>
      </c>
      <c r="I56" s="37" t="s">
        <v>440</v>
      </c>
      <c r="J56" s="5" t="s">
        <v>252</v>
      </c>
      <c r="K56" s="5" t="s">
        <v>441</v>
      </c>
      <c r="L56" s="5" t="s">
        <v>26</v>
      </c>
      <c r="M56" s="11">
        <v>44308</v>
      </c>
      <c r="N56" s="11">
        <v>44522</v>
      </c>
      <c r="O56" s="13"/>
    </row>
    <row r="57" spans="1:15" ht="38.25" x14ac:dyDescent="0.25">
      <c r="A57" s="5">
        <v>45</v>
      </c>
      <c r="B57" s="5">
        <v>13</v>
      </c>
      <c r="C57" s="5" t="s">
        <v>9</v>
      </c>
      <c r="D57" s="5">
        <v>35102</v>
      </c>
      <c r="E57" s="5" t="s">
        <v>81</v>
      </c>
      <c r="F57" s="7" t="s">
        <v>107</v>
      </c>
      <c r="G57" s="5" t="s">
        <v>108</v>
      </c>
      <c r="H57" s="30">
        <v>2856000</v>
      </c>
      <c r="I57" s="37" t="s">
        <v>440</v>
      </c>
      <c r="J57" s="5" t="s">
        <v>13</v>
      </c>
      <c r="K57" s="5" t="s">
        <v>14</v>
      </c>
      <c r="L57" s="5" t="s">
        <v>26</v>
      </c>
      <c r="M57" s="11">
        <v>44335</v>
      </c>
      <c r="N57" s="11">
        <v>44488</v>
      </c>
      <c r="O57" s="13"/>
    </row>
    <row r="58" spans="1:15" ht="38.25" x14ac:dyDescent="0.25">
      <c r="A58" s="5">
        <v>46</v>
      </c>
      <c r="B58" s="5">
        <v>14</v>
      </c>
      <c r="C58" s="5" t="s">
        <v>9</v>
      </c>
      <c r="D58" s="5">
        <v>35102</v>
      </c>
      <c r="E58" s="5" t="s">
        <v>81</v>
      </c>
      <c r="F58" s="22" t="s">
        <v>109</v>
      </c>
      <c r="G58" s="5" t="s">
        <v>110</v>
      </c>
      <c r="H58" s="30">
        <v>4575400</v>
      </c>
      <c r="I58" s="37" t="s">
        <v>440</v>
      </c>
      <c r="J58" s="5" t="s">
        <v>252</v>
      </c>
      <c r="K58" s="5" t="s">
        <v>441</v>
      </c>
      <c r="L58" s="5" t="s">
        <v>26</v>
      </c>
      <c r="M58" s="11">
        <v>44328</v>
      </c>
      <c r="N58" s="11">
        <v>44512</v>
      </c>
      <c r="O58" s="13"/>
    </row>
    <row r="59" spans="1:15" ht="38.25" x14ac:dyDescent="0.25">
      <c r="A59" s="5">
        <v>47</v>
      </c>
      <c r="B59" s="5">
        <v>15</v>
      </c>
      <c r="C59" s="5" t="s">
        <v>9</v>
      </c>
      <c r="D59" s="5">
        <v>35102</v>
      </c>
      <c r="E59" s="5" t="s">
        <v>81</v>
      </c>
      <c r="F59" s="7" t="s">
        <v>111</v>
      </c>
      <c r="G59" s="5" t="s">
        <v>112</v>
      </c>
      <c r="H59" s="30">
        <v>8845840</v>
      </c>
      <c r="I59" s="37" t="s">
        <v>440</v>
      </c>
      <c r="J59" s="5" t="s">
        <v>252</v>
      </c>
      <c r="K59" s="5" t="s">
        <v>441</v>
      </c>
      <c r="L59" s="5" t="s">
        <v>26</v>
      </c>
      <c r="M59" s="11">
        <v>44301</v>
      </c>
      <c r="N59" s="11">
        <v>44545</v>
      </c>
      <c r="O59" s="13"/>
    </row>
    <row r="60" spans="1:15" ht="38.25" x14ac:dyDescent="0.25">
      <c r="A60" s="5">
        <v>48</v>
      </c>
      <c r="B60" s="5">
        <v>16</v>
      </c>
      <c r="C60" s="5" t="s">
        <v>9</v>
      </c>
      <c r="D60" s="5">
        <v>35102</v>
      </c>
      <c r="E60" s="5" t="s">
        <v>81</v>
      </c>
      <c r="F60" s="7" t="s">
        <v>113</v>
      </c>
      <c r="G60" s="5" t="s">
        <v>114</v>
      </c>
      <c r="H60" s="30">
        <v>4400440</v>
      </c>
      <c r="I60" s="37" t="s">
        <v>440</v>
      </c>
      <c r="J60" s="5" t="s">
        <v>252</v>
      </c>
      <c r="K60" s="5" t="s">
        <v>441</v>
      </c>
      <c r="L60" s="5" t="s">
        <v>26</v>
      </c>
      <c r="M60" s="11">
        <v>44312</v>
      </c>
      <c r="N60" s="11">
        <v>44495</v>
      </c>
      <c r="O60" s="13"/>
    </row>
    <row r="61" spans="1:15" ht="38.25" x14ac:dyDescent="0.25">
      <c r="A61" s="5">
        <v>49</v>
      </c>
      <c r="B61" s="5">
        <v>17</v>
      </c>
      <c r="C61" s="5" t="s">
        <v>9</v>
      </c>
      <c r="D61" s="5">
        <v>35102</v>
      </c>
      <c r="E61" s="5" t="s">
        <v>81</v>
      </c>
      <c r="F61" s="7" t="s">
        <v>115</v>
      </c>
      <c r="G61" s="5" t="s">
        <v>116</v>
      </c>
      <c r="H61" s="30">
        <v>4500400</v>
      </c>
      <c r="I61" s="37" t="s">
        <v>440</v>
      </c>
      <c r="J61" s="5" t="s">
        <v>252</v>
      </c>
      <c r="K61" s="5" t="s">
        <v>441</v>
      </c>
      <c r="L61" s="5" t="s">
        <v>26</v>
      </c>
      <c r="M61" s="11">
        <v>44312</v>
      </c>
      <c r="N61" s="11">
        <v>44377</v>
      </c>
      <c r="O61" s="13"/>
    </row>
    <row r="62" spans="1:15" ht="38.25" x14ac:dyDescent="0.25">
      <c r="A62" s="5">
        <v>50</v>
      </c>
      <c r="B62" s="5">
        <v>18</v>
      </c>
      <c r="C62" s="5" t="s">
        <v>9</v>
      </c>
      <c r="D62" s="5">
        <v>35102</v>
      </c>
      <c r="E62" s="5" t="s">
        <v>81</v>
      </c>
      <c r="F62" s="7" t="s">
        <v>117</v>
      </c>
      <c r="G62" s="5" t="s">
        <v>118</v>
      </c>
      <c r="H62" s="30">
        <v>2758100</v>
      </c>
      <c r="I62" s="37" t="s">
        <v>440</v>
      </c>
      <c r="J62" s="5" t="s">
        <v>13</v>
      </c>
      <c r="K62" s="5" t="s">
        <v>14</v>
      </c>
      <c r="L62" s="5" t="s">
        <v>26</v>
      </c>
      <c r="M62" s="11">
        <v>44328</v>
      </c>
      <c r="N62" s="11">
        <v>44481</v>
      </c>
      <c r="O62" s="13"/>
    </row>
    <row r="63" spans="1:15" ht="38.25" x14ac:dyDescent="0.25">
      <c r="A63" s="5">
        <v>51</v>
      </c>
      <c r="B63" s="5">
        <v>19</v>
      </c>
      <c r="C63" s="5" t="s">
        <v>9</v>
      </c>
      <c r="D63" s="5">
        <v>35102</v>
      </c>
      <c r="E63" s="5" t="s">
        <v>81</v>
      </c>
      <c r="F63" s="7" t="s">
        <v>119</v>
      </c>
      <c r="G63" s="5" t="s">
        <v>120</v>
      </c>
      <c r="H63" s="30">
        <v>500050</v>
      </c>
      <c r="I63" s="37" t="s">
        <v>440</v>
      </c>
      <c r="J63" s="5" t="s">
        <v>16</v>
      </c>
      <c r="K63" s="5" t="s">
        <v>14</v>
      </c>
      <c r="L63" s="5" t="s">
        <v>26</v>
      </c>
      <c r="M63" s="11">
        <v>44312</v>
      </c>
      <c r="N63" s="11">
        <v>44403</v>
      </c>
      <c r="O63" s="13"/>
    </row>
    <row r="64" spans="1:15" ht="38.25" x14ac:dyDescent="0.25">
      <c r="A64" s="5">
        <v>52</v>
      </c>
      <c r="B64" s="5">
        <v>20</v>
      </c>
      <c r="C64" s="5" t="s">
        <v>9</v>
      </c>
      <c r="D64" s="5">
        <v>35102</v>
      </c>
      <c r="E64" s="5" t="s">
        <v>81</v>
      </c>
      <c r="F64" s="7" t="s">
        <v>121</v>
      </c>
      <c r="G64" s="5" t="s">
        <v>122</v>
      </c>
      <c r="H64" s="30">
        <v>5730143</v>
      </c>
      <c r="I64" s="37" t="s">
        <v>440</v>
      </c>
      <c r="J64" s="5" t="s">
        <v>252</v>
      </c>
      <c r="K64" s="5" t="s">
        <v>441</v>
      </c>
      <c r="L64" s="5" t="s">
        <v>26</v>
      </c>
      <c r="M64" s="11">
        <v>44301</v>
      </c>
      <c r="N64" s="11">
        <v>44454</v>
      </c>
      <c r="O64" s="13"/>
    </row>
    <row r="65" spans="1:15" ht="38.25" x14ac:dyDescent="0.25">
      <c r="A65" s="5">
        <v>53</v>
      </c>
      <c r="B65" s="5">
        <v>21</v>
      </c>
      <c r="C65" s="5" t="s">
        <v>9</v>
      </c>
      <c r="D65" s="5">
        <v>35102</v>
      </c>
      <c r="E65" s="5" t="s">
        <v>81</v>
      </c>
      <c r="F65" s="7" t="s">
        <v>123</v>
      </c>
      <c r="G65" s="5" t="s">
        <v>124</v>
      </c>
      <c r="H65" s="30">
        <v>2170070</v>
      </c>
      <c r="I65" s="37" t="s">
        <v>440</v>
      </c>
      <c r="J65" s="5" t="s">
        <v>13</v>
      </c>
      <c r="K65" s="5" t="s">
        <v>14</v>
      </c>
      <c r="L65" s="5" t="s">
        <v>26</v>
      </c>
      <c r="M65" s="11">
        <v>44308</v>
      </c>
      <c r="N65" s="11">
        <v>44493</v>
      </c>
      <c r="O65" s="13"/>
    </row>
    <row r="66" spans="1:15" ht="51" x14ac:dyDescent="0.25">
      <c r="A66" s="5">
        <v>54</v>
      </c>
      <c r="B66" s="5">
        <v>22</v>
      </c>
      <c r="C66" s="5" t="s">
        <v>9</v>
      </c>
      <c r="D66" s="5">
        <v>35102</v>
      </c>
      <c r="E66" s="5" t="s">
        <v>81</v>
      </c>
      <c r="F66" s="7" t="s">
        <v>125</v>
      </c>
      <c r="G66" s="5" t="s">
        <v>126</v>
      </c>
      <c r="H66" s="30">
        <v>7895790</v>
      </c>
      <c r="I66" s="37" t="s">
        <v>440</v>
      </c>
      <c r="J66" s="5" t="s">
        <v>252</v>
      </c>
      <c r="K66" s="5" t="s">
        <v>441</v>
      </c>
      <c r="L66" s="5" t="s">
        <v>26</v>
      </c>
      <c r="M66" s="11">
        <v>44301</v>
      </c>
      <c r="N66" s="11">
        <v>44515</v>
      </c>
      <c r="O66" s="13"/>
    </row>
    <row r="67" spans="1:15" ht="38.25" x14ac:dyDescent="0.25">
      <c r="A67" s="5">
        <v>55</v>
      </c>
      <c r="B67" s="5">
        <v>23</v>
      </c>
      <c r="C67" s="5" t="s">
        <v>9</v>
      </c>
      <c r="D67" s="5">
        <v>35102</v>
      </c>
      <c r="E67" s="5" t="s">
        <v>81</v>
      </c>
      <c r="F67" s="7" t="s">
        <v>127</v>
      </c>
      <c r="G67" s="5" t="s">
        <v>128</v>
      </c>
      <c r="H67" s="30">
        <v>4771372</v>
      </c>
      <c r="I67" s="37" t="s">
        <v>440</v>
      </c>
      <c r="J67" s="5" t="s">
        <v>252</v>
      </c>
      <c r="K67" s="5" t="s">
        <v>441</v>
      </c>
      <c r="L67" s="5" t="s">
        <v>26</v>
      </c>
      <c r="M67" s="11">
        <v>44321</v>
      </c>
      <c r="N67" s="11">
        <v>44513</v>
      </c>
      <c r="O67" s="13"/>
    </row>
    <row r="68" spans="1:15" ht="38.25" x14ac:dyDescent="0.25">
      <c r="A68" s="5">
        <v>56</v>
      </c>
      <c r="B68" s="5">
        <v>24</v>
      </c>
      <c r="C68" s="5" t="s">
        <v>9</v>
      </c>
      <c r="D68" s="5">
        <v>35102</v>
      </c>
      <c r="E68" s="5" t="s">
        <v>81</v>
      </c>
      <c r="F68" s="7" t="s">
        <v>129</v>
      </c>
      <c r="G68" s="5" t="s">
        <v>130</v>
      </c>
      <c r="H68" s="30">
        <v>2099100</v>
      </c>
      <c r="I68" s="37" t="s">
        <v>440</v>
      </c>
      <c r="J68" s="5" t="s">
        <v>13</v>
      </c>
      <c r="K68" s="5" t="s">
        <v>14</v>
      </c>
      <c r="L68" s="5" t="s">
        <v>26</v>
      </c>
      <c r="M68" s="11">
        <v>44335</v>
      </c>
      <c r="N68" s="11">
        <v>44458</v>
      </c>
      <c r="O68" s="13"/>
    </row>
    <row r="69" spans="1:15" ht="38.25" x14ac:dyDescent="0.25">
      <c r="A69" s="5">
        <v>57</v>
      </c>
      <c r="B69" s="5">
        <v>25</v>
      </c>
      <c r="C69" s="5" t="s">
        <v>9</v>
      </c>
      <c r="D69" s="5">
        <v>35102</v>
      </c>
      <c r="E69" s="5" t="s">
        <v>81</v>
      </c>
      <c r="F69" s="23" t="s">
        <v>131</v>
      </c>
      <c r="G69" s="5" t="s">
        <v>132</v>
      </c>
      <c r="H69" s="30">
        <v>5963675</v>
      </c>
      <c r="I69" s="37" t="s">
        <v>440</v>
      </c>
      <c r="J69" s="5" t="s">
        <v>252</v>
      </c>
      <c r="K69" s="5" t="s">
        <v>441</v>
      </c>
      <c r="L69" s="5" t="s">
        <v>26</v>
      </c>
      <c r="M69" s="11">
        <v>44321</v>
      </c>
      <c r="N69" s="11">
        <v>44507</v>
      </c>
      <c r="O69" s="13"/>
    </row>
    <row r="70" spans="1:15" ht="38.25" x14ac:dyDescent="0.25">
      <c r="A70" s="5">
        <v>58</v>
      </c>
      <c r="B70" s="5">
        <v>26</v>
      </c>
      <c r="C70" s="5" t="s">
        <v>9</v>
      </c>
      <c r="D70" s="5">
        <v>35102</v>
      </c>
      <c r="E70" s="5" t="s">
        <v>81</v>
      </c>
      <c r="F70" s="24" t="s">
        <v>133</v>
      </c>
      <c r="G70" s="5" t="s">
        <v>134</v>
      </c>
      <c r="H70" s="30">
        <v>3773182</v>
      </c>
      <c r="I70" s="37" t="s">
        <v>440</v>
      </c>
      <c r="J70" s="5" t="s">
        <v>252</v>
      </c>
      <c r="K70" s="5" t="s">
        <v>441</v>
      </c>
      <c r="L70" s="5" t="s">
        <v>26</v>
      </c>
      <c r="M70" s="11">
        <v>44308</v>
      </c>
      <c r="N70" s="11">
        <v>44399</v>
      </c>
      <c r="O70" s="13"/>
    </row>
    <row r="71" spans="1:15" ht="25.5" x14ac:dyDescent="0.25">
      <c r="A71" s="5">
        <v>59</v>
      </c>
      <c r="B71" s="5">
        <v>1</v>
      </c>
      <c r="C71" s="5" t="s">
        <v>189</v>
      </c>
      <c r="D71" s="5">
        <v>35102</v>
      </c>
      <c r="E71" s="5" t="s">
        <v>190</v>
      </c>
      <c r="F71" s="14" t="s">
        <v>191</v>
      </c>
      <c r="G71" s="15" t="s">
        <v>192</v>
      </c>
      <c r="H71" s="30">
        <v>500000</v>
      </c>
      <c r="I71" s="37" t="s">
        <v>440</v>
      </c>
      <c r="J71" s="5" t="s">
        <v>16</v>
      </c>
      <c r="K71" s="5" t="s">
        <v>193</v>
      </c>
      <c r="L71" s="5" t="s">
        <v>26</v>
      </c>
      <c r="M71" s="11">
        <v>44287</v>
      </c>
      <c r="N71" s="16">
        <v>44530</v>
      </c>
      <c r="O71" s="13"/>
    </row>
    <row r="72" spans="1:15" ht="25.5" x14ac:dyDescent="0.25">
      <c r="A72" s="5">
        <v>60</v>
      </c>
      <c r="B72" s="5">
        <v>2</v>
      </c>
      <c r="C72" s="5" t="s">
        <v>189</v>
      </c>
      <c r="D72" s="5">
        <v>35102</v>
      </c>
      <c r="E72" s="5" t="s">
        <v>190</v>
      </c>
      <c r="F72" s="14" t="s">
        <v>194</v>
      </c>
      <c r="G72" s="15" t="s">
        <v>195</v>
      </c>
      <c r="H72" s="30">
        <v>800000</v>
      </c>
      <c r="I72" s="37" t="s">
        <v>440</v>
      </c>
      <c r="J72" s="5" t="s">
        <v>16</v>
      </c>
      <c r="K72" s="5" t="s">
        <v>193</v>
      </c>
      <c r="L72" s="5" t="s">
        <v>26</v>
      </c>
      <c r="M72" s="11">
        <v>44287</v>
      </c>
      <c r="N72" s="16">
        <v>44530</v>
      </c>
    </row>
    <row r="73" spans="1:15" ht="25.5" x14ac:dyDescent="0.25">
      <c r="A73" s="5">
        <v>61</v>
      </c>
      <c r="B73" s="5">
        <v>3</v>
      </c>
      <c r="C73" s="5" t="s">
        <v>189</v>
      </c>
      <c r="D73" s="5">
        <v>35102</v>
      </c>
      <c r="E73" s="5" t="s">
        <v>190</v>
      </c>
      <c r="F73" s="14" t="s">
        <v>196</v>
      </c>
      <c r="G73" s="15" t="s">
        <v>197</v>
      </c>
      <c r="H73" s="30">
        <v>600000</v>
      </c>
      <c r="I73" s="37" t="s">
        <v>440</v>
      </c>
      <c r="J73" s="5" t="s">
        <v>16</v>
      </c>
      <c r="K73" s="5" t="s">
        <v>193</v>
      </c>
      <c r="L73" s="5" t="s">
        <v>26</v>
      </c>
      <c r="M73" s="11">
        <v>44242</v>
      </c>
      <c r="N73" s="11">
        <f>+M73+90-1</f>
        <v>44331</v>
      </c>
    </row>
    <row r="74" spans="1:15" ht="25.5" x14ac:dyDescent="0.25">
      <c r="A74" s="5">
        <v>62</v>
      </c>
      <c r="B74" s="5">
        <v>4</v>
      </c>
      <c r="C74" s="5" t="s">
        <v>189</v>
      </c>
      <c r="D74" s="5">
        <v>35102</v>
      </c>
      <c r="E74" s="5" t="s">
        <v>190</v>
      </c>
      <c r="F74" s="14" t="s">
        <v>198</v>
      </c>
      <c r="G74" s="15" t="s">
        <v>199</v>
      </c>
      <c r="H74" s="30">
        <v>720000</v>
      </c>
      <c r="I74" s="37" t="s">
        <v>440</v>
      </c>
      <c r="J74" s="5" t="s">
        <v>16</v>
      </c>
      <c r="K74" s="5" t="s">
        <v>193</v>
      </c>
      <c r="L74" s="5" t="s">
        <v>26</v>
      </c>
      <c r="M74" s="11">
        <v>44256</v>
      </c>
      <c r="N74" s="11">
        <f>+M74+90-1</f>
        <v>44345</v>
      </c>
    </row>
    <row r="75" spans="1:15" ht="38.25" x14ac:dyDescent="0.25">
      <c r="A75" s="5">
        <v>63</v>
      </c>
      <c r="B75" s="5">
        <v>5</v>
      </c>
      <c r="C75" s="5" t="s">
        <v>189</v>
      </c>
      <c r="D75" s="5">
        <v>35102</v>
      </c>
      <c r="E75" s="5" t="s">
        <v>190</v>
      </c>
      <c r="F75" s="14" t="s">
        <v>200</v>
      </c>
      <c r="G75" s="15" t="s">
        <v>201</v>
      </c>
      <c r="H75" s="30">
        <v>4500000</v>
      </c>
      <c r="I75" s="37" t="s">
        <v>440</v>
      </c>
      <c r="J75" s="15" t="s">
        <v>252</v>
      </c>
      <c r="K75" s="5" t="s">
        <v>441</v>
      </c>
      <c r="L75" s="5" t="s">
        <v>26</v>
      </c>
      <c r="M75" s="11">
        <v>44270</v>
      </c>
      <c r="N75" s="11">
        <f>+M75+90-1</f>
        <v>44359</v>
      </c>
    </row>
    <row r="76" spans="1:15" ht="38.25" x14ac:dyDescent="0.25">
      <c r="A76" s="5">
        <v>64</v>
      </c>
      <c r="B76" s="5">
        <v>6</v>
      </c>
      <c r="C76" s="5" t="s">
        <v>189</v>
      </c>
      <c r="D76" s="5">
        <v>35102</v>
      </c>
      <c r="E76" s="5" t="s">
        <v>190</v>
      </c>
      <c r="F76" s="14" t="s">
        <v>202</v>
      </c>
      <c r="G76" s="15" t="s">
        <v>203</v>
      </c>
      <c r="H76" s="30">
        <v>1720000</v>
      </c>
      <c r="I76" s="37" t="s">
        <v>440</v>
      </c>
      <c r="J76" s="5" t="s">
        <v>252</v>
      </c>
      <c r="K76" s="5" t="s">
        <v>441</v>
      </c>
      <c r="L76" s="5" t="s">
        <v>26</v>
      </c>
      <c r="M76" s="11">
        <v>44287</v>
      </c>
      <c r="N76" s="16">
        <v>44530</v>
      </c>
    </row>
    <row r="77" spans="1:15" ht="38.25" x14ac:dyDescent="0.25">
      <c r="A77" s="5">
        <v>65</v>
      </c>
      <c r="B77" s="5">
        <v>7</v>
      </c>
      <c r="C77" s="5" t="s">
        <v>189</v>
      </c>
      <c r="D77" s="5">
        <v>35102</v>
      </c>
      <c r="E77" s="5" t="s">
        <v>190</v>
      </c>
      <c r="F77" s="14" t="s">
        <v>204</v>
      </c>
      <c r="G77" s="15" t="s">
        <v>205</v>
      </c>
      <c r="H77" s="30">
        <v>2300000</v>
      </c>
      <c r="I77" s="37" t="s">
        <v>440</v>
      </c>
      <c r="J77" s="15" t="s">
        <v>252</v>
      </c>
      <c r="K77" s="5" t="s">
        <v>441</v>
      </c>
      <c r="L77" s="5" t="s">
        <v>26</v>
      </c>
      <c r="M77" s="11">
        <v>44287</v>
      </c>
      <c r="N77" s="16">
        <v>44530</v>
      </c>
    </row>
    <row r="78" spans="1:15" ht="25.5" x14ac:dyDescent="0.25">
      <c r="A78" s="5">
        <v>66</v>
      </c>
      <c r="B78" s="5">
        <v>8</v>
      </c>
      <c r="C78" s="5" t="s">
        <v>189</v>
      </c>
      <c r="D78" s="5">
        <v>35102</v>
      </c>
      <c r="E78" s="5" t="s">
        <v>190</v>
      </c>
      <c r="F78" s="14" t="s">
        <v>206</v>
      </c>
      <c r="G78" s="15" t="s">
        <v>207</v>
      </c>
      <c r="H78" s="30">
        <v>800000</v>
      </c>
      <c r="I78" s="37" t="s">
        <v>440</v>
      </c>
      <c r="J78" s="5" t="s">
        <v>16</v>
      </c>
      <c r="K78" s="5" t="s">
        <v>193</v>
      </c>
      <c r="L78" s="5" t="s">
        <v>26</v>
      </c>
      <c r="M78" s="11">
        <v>44287</v>
      </c>
      <c r="N78" s="16">
        <v>44530</v>
      </c>
    </row>
    <row r="79" spans="1:15" ht="25.5" x14ac:dyDescent="0.25">
      <c r="A79" s="5">
        <v>67</v>
      </c>
      <c r="B79" s="5">
        <v>9</v>
      </c>
      <c r="C79" s="5" t="s">
        <v>189</v>
      </c>
      <c r="D79" s="5">
        <v>35102</v>
      </c>
      <c r="E79" s="5" t="s">
        <v>190</v>
      </c>
      <c r="F79" s="14" t="s">
        <v>208</v>
      </c>
      <c r="G79" s="15" t="s">
        <v>161</v>
      </c>
      <c r="H79" s="30">
        <v>570000</v>
      </c>
      <c r="I79" s="37" t="s">
        <v>440</v>
      </c>
      <c r="J79" s="5" t="s">
        <v>16</v>
      </c>
      <c r="K79" s="5" t="s">
        <v>193</v>
      </c>
      <c r="L79" s="5" t="s">
        <v>26</v>
      </c>
      <c r="M79" s="11">
        <v>44287</v>
      </c>
      <c r="N79" s="16">
        <v>44530</v>
      </c>
    </row>
    <row r="80" spans="1:15" ht="25.5" x14ac:dyDescent="0.25">
      <c r="A80" s="5">
        <v>68</v>
      </c>
      <c r="B80" s="5">
        <v>10</v>
      </c>
      <c r="C80" s="5" t="s">
        <v>189</v>
      </c>
      <c r="D80" s="5">
        <v>35102</v>
      </c>
      <c r="E80" s="5" t="s">
        <v>190</v>
      </c>
      <c r="F80" s="14" t="s">
        <v>209</v>
      </c>
      <c r="G80" s="15" t="s">
        <v>210</v>
      </c>
      <c r="H80" s="30">
        <v>780000</v>
      </c>
      <c r="I80" s="37" t="s">
        <v>440</v>
      </c>
      <c r="J80" s="5" t="s">
        <v>16</v>
      </c>
      <c r="K80" s="5" t="s">
        <v>193</v>
      </c>
      <c r="L80" s="5" t="s">
        <v>26</v>
      </c>
      <c r="M80" s="11">
        <v>44287</v>
      </c>
      <c r="N80" s="16">
        <v>44530</v>
      </c>
    </row>
    <row r="81" spans="1:14" ht="25.5" x14ac:dyDescent="0.25">
      <c r="A81" s="5">
        <v>69</v>
      </c>
      <c r="B81" s="5">
        <v>11</v>
      </c>
      <c r="C81" s="5" t="s">
        <v>189</v>
      </c>
      <c r="D81" s="5">
        <v>35102</v>
      </c>
      <c r="E81" s="5" t="s">
        <v>190</v>
      </c>
      <c r="F81" s="14" t="s">
        <v>211</v>
      </c>
      <c r="G81" s="15" t="s">
        <v>212</v>
      </c>
      <c r="H81" s="30">
        <v>660000</v>
      </c>
      <c r="I81" s="37" t="s">
        <v>440</v>
      </c>
      <c r="J81" s="5" t="s">
        <v>16</v>
      </c>
      <c r="K81" s="5" t="s">
        <v>193</v>
      </c>
      <c r="L81" s="5" t="s">
        <v>26</v>
      </c>
      <c r="M81" s="11">
        <v>44287</v>
      </c>
      <c r="N81" s="16">
        <v>44530</v>
      </c>
    </row>
    <row r="82" spans="1:14" ht="25.5" x14ac:dyDescent="0.25">
      <c r="A82" s="5">
        <v>70</v>
      </c>
      <c r="B82" s="5">
        <v>12</v>
      </c>
      <c r="C82" s="5" t="s">
        <v>189</v>
      </c>
      <c r="D82" s="5">
        <v>35102</v>
      </c>
      <c r="E82" s="5" t="s">
        <v>190</v>
      </c>
      <c r="F82" s="14" t="s">
        <v>213</v>
      </c>
      <c r="G82" s="15" t="s">
        <v>214</v>
      </c>
      <c r="H82" s="30">
        <v>530000</v>
      </c>
      <c r="I82" s="37" t="s">
        <v>440</v>
      </c>
      <c r="J82" s="5" t="s">
        <v>16</v>
      </c>
      <c r="K82" s="5" t="s">
        <v>193</v>
      </c>
      <c r="L82" s="5" t="s">
        <v>26</v>
      </c>
      <c r="M82" s="11">
        <v>44287</v>
      </c>
      <c r="N82" s="16">
        <v>44530</v>
      </c>
    </row>
    <row r="83" spans="1:14" ht="25.5" x14ac:dyDescent="0.25">
      <c r="A83" s="5">
        <v>71</v>
      </c>
      <c r="B83" s="5">
        <v>13</v>
      </c>
      <c r="C83" s="5" t="s">
        <v>189</v>
      </c>
      <c r="D83" s="5">
        <v>35102</v>
      </c>
      <c r="E83" s="5" t="s">
        <v>190</v>
      </c>
      <c r="F83" s="14" t="s">
        <v>215</v>
      </c>
      <c r="G83" s="15" t="s">
        <v>216</v>
      </c>
      <c r="H83" s="30">
        <v>760000</v>
      </c>
      <c r="I83" s="37" t="s">
        <v>440</v>
      </c>
      <c r="J83" s="5" t="s">
        <v>16</v>
      </c>
      <c r="K83" s="5" t="s">
        <v>193</v>
      </c>
      <c r="L83" s="5" t="s">
        <v>26</v>
      </c>
      <c r="M83" s="11">
        <v>44287</v>
      </c>
      <c r="N83" s="16">
        <v>44530</v>
      </c>
    </row>
    <row r="84" spans="1:14" ht="38.25" x14ac:dyDescent="0.25">
      <c r="A84" s="5">
        <v>72</v>
      </c>
      <c r="B84" s="5">
        <v>14</v>
      </c>
      <c r="C84" s="5" t="s">
        <v>189</v>
      </c>
      <c r="D84" s="5">
        <v>35102</v>
      </c>
      <c r="E84" s="5" t="s">
        <v>190</v>
      </c>
      <c r="F84" s="14" t="s">
        <v>217</v>
      </c>
      <c r="G84" s="15" t="s">
        <v>218</v>
      </c>
      <c r="H84" s="30">
        <v>320000</v>
      </c>
      <c r="I84" s="37" t="s">
        <v>440</v>
      </c>
      <c r="J84" s="5" t="s">
        <v>16</v>
      </c>
      <c r="K84" s="5" t="s">
        <v>193</v>
      </c>
      <c r="L84" s="5" t="s">
        <v>26</v>
      </c>
      <c r="M84" s="11">
        <v>44287</v>
      </c>
      <c r="N84" s="16">
        <v>44530</v>
      </c>
    </row>
    <row r="85" spans="1:14" ht="38.25" x14ac:dyDescent="0.25">
      <c r="A85" s="5">
        <v>73</v>
      </c>
      <c r="B85" s="5">
        <v>15</v>
      </c>
      <c r="C85" s="5" t="s">
        <v>189</v>
      </c>
      <c r="D85" s="5">
        <v>35102</v>
      </c>
      <c r="E85" s="5" t="s">
        <v>190</v>
      </c>
      <c r="F85" s="14" t="s">
        <v>219</v>
      </c>
      <c r="G85" s="15" t="s">
        <v>220</v>
      </c>
      <c r="H85" s="30">
        <v>710000</v>
      </c>
      <c r="I85" s="37" t="s">
        <v>440</v>
      </c>
      <c r="J85" s="5" t="s">
        <v>16</v>
      </c>
      <c r="K85" s="5" t="s">
        <v>193</v>
      </c>
      <c r="L85" s="5" t="s">
        <v>26</v>
      </c>
      <c r="M85" s="11">
        <v>44287</v>
      </c>
      <c r="N85" s="16">
        <v>44530</v>
      </c>
    </row>
    <row r="86" spans="1:14" ht="25.5" x14ac:dyDescent="0.25">
      <c r="A86" s="5">
        <v>74</v>
      </c>
      <c r="B86" s="5">
        <v>16</v>
      </c>
      <c r="C86" s="5" t="s">
        <v>189</v>
      </c>
      <c r="D86" s="5">
        <v>35102</v>
      </c>
      <c r="E86" s="5" t="s">
        <v>190</v>
      </c>
      <c r="F86" s="14" t="s">
        <v>221</v>
      </c>
      <c r="G86" s="15" t="s">
        <v>222</v>
      </c>
      <c r="H86" s="30">
        <v>735000</v>
      </c>
      <c r="I86" s="37" t="s">
        <v>440</v>
      </c>
      <c r="J86" s="5" t="s">
        <v>16</v>
      </c>
      <c r="K86" s="5" t="s">
        <v>193</v>
      </c>
      <c r="L86" s="5" t="s">
        <v>26</v>
      </c>
      <c r="M86" s="11">
        <v>44287</v>
      </c>
      <c r="N86" s="16">
        <v>44530</v>
      </c>
    </row>
    <row r="87" spans="1:14" ht="25.5" x14ac:dyDescent="0.25">
      <c r="A87" s="5">
        <v>75</v>
      </c>
      <c r="B87" s="5">
        <v>17</v>
      </c>
      <c r="C87" s="5" t="s">
        <v>189</v>
      </c>
      <c r="D87" s="5">
        <v>35102</v>
      </c>
      <c r="E87" s="5" t="s">
        <v>190</v>
      </c>
      <c r="F87" s="14" t="s">
        <v>223</v>
      </c>
      <c r="G87" s="15" t="s">
        <v>224</v>
      </c>
      <c r="H87" s="30">
        <v>720000</v>
      </c>
      <c r="I87" s="37" t="s">
        <v>440</v>
      </c>
      <c r="J87" s="5" t="s">
        <v>16</v>
      </c>
      <c r="K87" s="5" t="s">
        <v>193</v>
      </c>
      <c r="L87" s="5" t="s">
        <v>26</v>
      </c>
      <c r="M87" s="11">
        <v>44287</v>
      </c>
      <c r="N87" s="16">
        <v>44530</v>
      </c>
    </row>
    <row r="88" spans="1:14" ht="25.5" x14ac:dyDescent="0.25">
      <c r="A88" s="5">
        <v>76</v>
      </c>
      <c r="B88" s="5">
        <v>18</v>
      </c>
      <c r="C88" s="5" t="s">
        <v>189</v>
      </c>
      <c r="D88" s="5">
        <v>35102</v>
      </c>
      <c r="E88" s="5" t="s">
        <v>190</v>
      </c>
      <c r="F88" s="14" t="s">
        <v>225</v>
      </c>
      <c r="G88" s="15" t="s">
        <v>226</v>
      </c>
      <c r="H88" s="30">
        <v>560000</v>
      </c>
      <c r="I88" s="37" t="s">
        <v>440</v>
      </c>
      <c r="J88" s="5" t="s">
        <v>16</v>
      </c>
      <c r="K88" s="5" t="s">
        <v>193</v>
      </c>
      <c r="L88" s="5" t="s">
        <v>26</v>
      </c>
      <c r="M88" s="11">
        <v>44287</v>
      </c>
      <c r="N88" s="16">
        <v>44530</v>
      </c>
    </row>
    <row r="89" spans="1:14" ht="25.5" x14ac:dyDescent="0.25">
      <c r="A89" s="5">
        <v>77</v>
      </c>
      <c r="B89" s="5">
        <v>19</v>
      </c>
      <c r="C89" s="5" t="s">
        <v>189</v>
      </c>
      <c r="D89" s="5">
        <v>35102</v>
      </c>
      <c r="E89" s="5" t="s">
        <v>190</v>
      </c>
      <c r="F89" s="14" t="s">
        <v>227</v>
      </c>
      <c r="G89" s="15" t="s">
        <v>228</v>
      </c>
      <c r="H89" s="30">
        <v>450000</v>
      </c>
      <c r="I89" s="37" t="s">
        <v>440</v>
      </c>
      <c r="J89" s="5" t="s">
        <v>16</v>
      </c>
      <c r="K89" s="5" t="s">
        <v>193</v>
      </c>
      <c r="L89" s="5" t="s">
        <v>26</v>
      </c>
      <c r="M89" s="11">
        <v>44287</v>
      </c>
      <c r="N89" s="16">
        <v>44530</v>
      </c>
    </row>
    <row r="90" spans="1:14" ht="25.5" x14ac:dyDescent="0.25">
      <c r="A90" s="5">
        <v>78</v>
      </c>
      <c r="B90" s="5">
        <v>20</v>
      </c>
      <c r="C90" s="5" t="s">
        <v>189</v>
      </c>
      <c r="D90" s="5">
        <v>35102</v>
      </c>
      <c r="E90" s="5" t="s">
        <v>190</v>
      </c>
      <c r="F90" s="14" t="s">
        <v>229</v>
      </c>
      <c r="G90" s="15" t="s">
        <v>230</v>
      </c>
      <c r="H90" s="30">
        <v>1800000</v>
      </c>
      <c r="I90" s="37" t="s">
        <v>440</v>
      </c>
      <c r="J90" s="5" t="s">
        <v>252</v>
      </c>
      <c r="K90" s="5" t="s">
        <v>441</v>
      </c>
      <c r="L90" s="5" t="s">
        <v>26</v>
      </c>
      <c r="M90" s="11">
        <v>44287</v>
      </c>
      <c r="N90" s="16">
        <v>44530</v>
      </c>
    </row>
    <row r="91" spans="1:14" ht="25.5" x14ac:dyDescent="0.25">
      <c r="A91" s="5">
        <v>79</v>
      </c>
      <c r="B91" s="5">
        <v>21</v>
      </c>
      <c r="C91" s="5" t="s">
        <v>189</v>
      </c>
      <c r="D91" s="5">
        <v>35102</v>
      </c>
      <c r="E91" s="5" t="s">
        <v>190</v>
      </c>
      <c r="F91" s="14" t="s">
        <v>231</v>
      </c>
      <c r="G91" s="15" t="s">
        <v>232</v>
      </c>
      <c r="H91" s="30">
        <v>2200000</v>
      </c>
      <c r="I91" s="37" t="s">
        <v>440</v>
      </c>
      <c r="J91" s="15" t="s">
        <v>252</v>
      </c>
      <c r="K91" s="5" t="s">
        <v>441</v>
      </c>
      <c r="L91" s="5" t="s">
        <v>26</v>
      </c>
      <c r="M91" s="11">
        <v>44287</v>
      </c>
      <c r="N91" s="16">
        <v>44530</v>
      </c>
    </row>
    <row r="92" spans="1:14" ht="25.5" x14ac:dyDescent="0.25">
      <c r="A92" s="5">
        <v>80</v>
      </c>
      <c r="B92" s="5">
        <v>22</v>
      </c>
      <c r="C92" s="5" t="s">
        <v>189</v>
      </c>
      <c r="D92" s="5">
        <v>35102</v>
      </c>
      <c r="E92" s="5" t="s">
        <v>190</v>
      </c>
      <c r="F92" s="14" t="s">
        <v>233</v>
      </c>
      <c r="G92" s="15" t="s">
        <v>234</v>
      </c>
      <c r="H92" s="30">
        <v>400000</v>
      </c>
      <c r="I92" s="37" t="s">
        <v>440</v>
      </c>
      <c r="J92" s="5" t="s">
        <v>16</v>
      </c>
      <c r="K92" s="5" t="s">
        <v>193</v>
      </c>
      <c r="L92" s="5" t="s">
        <v>26</v>
      </c>
      <c r="M92" s="11">
        <v>44287</v>
      </c>
      <c r="N92" s="16">
        <v>44530</v>
      </c>
    </row>
    <row r="93" spans="1:14" ht="25.5" x14ac:dyDescent="0.25">
      <c r="A93" s="5">
        <v>81</v>
      </c>
      <c r="B93" s="5">
        <v>23</v>
      </c>
      <c r="C93" s="5" t="s">
        <v>189</v>
      </c>
      <c r="D93" s="5">
        <v>35102</v>
      </c>
      <c r="E93" s="5" t="s">
        <v>190</v>
      </c>
      <c r="F93" s="17" t="s">
        <v>235</v>
      </c>
      <c r="G93" s="15" t="s">
        <v>236</v>
      </c>
      <c r="H93" s="30">
        <v>2000000</v>
      </c>
      <c r="I93" s="37" t="s">
        <v>440</v>
      </c>
      <c r="J93" s="5" t="s">
        <v>252</v>
      </c>
      <c r="K93" s="5" t="s">
        <v>441</v>
      </c>
      <c r="L93" s="5" t="s">
        <v>26</v>
      </c>
      <c r="M93" s="11">
        <v>44287</v>
      </c>
      <c r="N93" s="16">
        <v>44530</v>
      </c>
    </row>
    <row r="94" spans="1:14" ht="25.5" x14ac:dyDescent="0.25">
      <c r="A94" s="5">
        <v>82</v>
      </c>
      <c r="B94" s="5">
        <v>24</v>
      </c>
      <c r="C94" s="5" t="s">
        <v>189</v>
      </c>
      <c r="D94" s="5">
        <v>35102</v>
      </c>
      <c r="E94" s="5" t="s">
        <v>190</v>
      </c>
      <c r="F94" s="17" t="s">
        <v>237</v>
      </c>
      <c r="G94" s="15" t="s">
        <v>222</v>
      </c>
      <c r="H94" s="30">
        <v>1814791.72</v>
      </c>
      <c r="I94" s="37" t="s">
        <v>440</v>
      </c>
      <c r="J94" s="5" t="s">
        <v>252</v>
      </c>
      <c r="K94" s="5" t="s">
        <v>441</v>
      </c>
      <c r="L94" s="5" t="s">
        <v>26</v>
      </c>
      <c r="M94" s="11">
        <v>44287</v>
      </c>
      <c r="N94" s="16">
        <v>44530</v>
      </c>
    </row>
    <row r="95" spans="1:14" ht="38.25" x14ac:dyDescent="0.25">
      <c r="A95" s="5">
        <v>83</v>
      </c>
      <c r="B95" s="5">
        <v>25</v>
      </c>
      <c r="C95" s="18" t="s">
        <v>189</v>
      </c>
      <c r="D95" s="5">
        <v>35102</v>
      </c>
      <c r="E95" s="18" t="s">
        <v>190</v>
      </c>
      <c r="F95" s="14" t="s">
        <v>238</v>
      </c>
      <c r="G95" s="15" t="s">
        <v>239</v>
      </c>
      <c r="H95" s="30">
        <v>3806024.79</v>
      </c>
      <c r="I95" s="37" t="s">
        <v>440</v>
      </c>
      <c r="J95" s="15" t="s">
        <v>252</v>
      </c>
      <c r="K95" s="5" t="s">
        <v>441</v>
      </c>
      <c r="L95" s="5" t="s">
        <v>26</v>
      </c>
      <c r="M95" s="11">
        <v>44287</v>
      </c>
      <c r="N95" s="16">
        <v>44530</v>
      </c>
    </row>
    <row r="96" spans="1:14" ht="38.25" x14ac:dyDescent="0.25">
      <c r="A96" s="5">
        <v>84</v>
      </c>
      <c r="B96" s="5">
        <v>26</v>
      </c>
      <c r="C96" s="18" t="s">
        <v>189</v>
      </c>
      <c r="D96" s="5">
        <v>35102</v>
      </c>
      <c r="E96" s="18" t="s">
        <v>190</v>
      </c>
      <c r="F96" s="14" t="s">
        <v>240</v>
      </c>
      <c r="G96" s="15" t="s">
        <v>241</v>
      </c>
      <c r="H96" s="30">
        <v>4065580.54</v>
      </c>
      <c r="I96" s="37" t="s">
        <v>440</v>
      </c>
      <c r="J96" s="15" t="s">
        <v>252</v>
      </c>
      <c r="K96" s="5" t="s">
        <v>441</v>
      </c>
      <c r="L96" s="5" t="s">
        <v>26</v>
      </c>
      <c r="M96" s="11">
        <v>44287</v>
      </c>
      <c r="N96" s="16">
        <v>44530</v>
      </c>
    </row>
    <row r="97" spans="1:14" ht="38.25" x14ac:dyDescent="0.25">
      <c r="A97" s="5">
        <v>85</v>
      </c>
      <c r="B97" s="5">
        <v>27</v>
      </c>
      <c r="C97" s="18" t="s">
        <v>189</v>
      </c>
      <c r="D97" s="5">
        <v>35102</v>
      </c>
      <c r="E97" s="18" t="s">
        <v>190</v>
      </c>
      <c r="F97" s="14" t="s">
        <v>242</v>
      </c>
      <c r="G97" s="15" t="s">
        <v>243</v>
      </c>
      <c r="H97" s="30">
        <v>1402991.058</v>
      </c>
      <c r="I97" s="37" t="s">
        <v>440</v>
      </c>
      <c r="J97" s="5" t="s">
        <v>13</v>
      </c>
      <c r="K97" s="5" t="s">
        <v>193</v>
      </c>
      <c r="L97" s="5" t="s">
        <v>26</v>
      </c>
      <c r="M97" s="11">
        <v>44287</v>
      </c>
      <c r="N97" s="16">
        <v>44530</v>
      </c>
    </row>
    <row r="98" spans="1:14" ht="38.25" x14ac:dyDescent="0.25">
      <c r="A98" s="5">
        <v>86</v>
      </c>
      <c r="B98" s="5">
        <v>28</v>
      </c>
      <c r="C98" s="18" t="s">
        <v>189</v>
      </c>
      <c r="D98" s="5">
        <v>35102</v>
      </c>
      <c r="E98" s="18" t="s">
        <v>190</v>
      </c>
      <c r="F98" s="14" t="s">
        <v>244</v>
      </c>
      <c r="G98" s="15" t="s">
        <v>245</v>
      </c>
      <c r="H98" s="30">
        <v>1234817.8075999999</v>
      </c>
      <c r="I98" s="37" t="s">
        <v>440</v>
      </c>
      <c r="J98" s="5" t="s">
        <v>13</v>
      </c>
      <c r="K98" s="5" t="s">
        <v>193</v>
      </c>
      <c r="L98" s="5" t="s">
        <v>26</v>
      </c>
      <c r="M98" s="11">
        <v>44287</v>
      </c>
      <c r="N98" s="16">
        <v>44530</v>
      </c>
    </row>
    <row r="99" spans="1:14" ht="38.25" x14ac:dyDescent="0.25">
      <c r="A99" s="5">
        <v>87</v>
      </c>
      <c r="B99" s="5">
        <v>29</v>
      </c>
      <c r="C99" s="18" t="s">
        <v>189</v>
      </c>
      <c r="D99" s="5">
        <v>35102</v>
      </c>
      <c r="E99" s="18" t="s">
        <v>190</v>
      </c>
      <c r="F99" s="14" t="s">
        <v>246</v>
      </c>
      <c r="G99" s="15" t="s">
        <v>247</v>
      </c>
      <c r="H99" s="30">
        <v>1983324.67</v>
      </c>
      <c r="I99" s="37" t="s">
        <v>440</v>
      </c>
      <c r="J99" s="5" t="s">
        <v>252</v>
      </c>
      <c r="K99" s="5" t="s">
        <v>441</v>
      </c>
      <c r="L99" s="5" t="s">
        <v>26</v>
      </c>
      <c r="M99" s="11">
        <v>44287</v>
      </c>
      <c r="N99" s="16">
        <v>44530</v>
      </c>
    </row>
    <row r="100" spans="1:14" ht="38.25" x14ac:dyDescent="0.25">
      <c r="A100" s="5">
        <v>88</v>
      </c>
      <c r="B100" s="5">
        <v>30</v>
      </c>
      <c r="C100" s="18" t="s">
        <v>189</v>
      </c>
      <c r="D100" s="5">
        <v>35102</v>
      </c>
      <c r="E100" s="18" t="s">
        <v>190</v>
      </c>
      <c r="F100" s="14" t="s">
        <v>248</v>
      </c>
      <c r="G100" s="15" t="s">
        <v>249</v>
      </c>
      <c r="H100" s="30">
        <v>1857830.06</v>
      </c>
      <c r="I100" s="37" t="s">
        <v>440</v>
      </c>
      <c r="J100" s="5" t="s">
        <v>252</v>
      </c>
      <c r="K100" s="5" t="s">
        <v>441</v>
      </c>
      <c r="L100" s="5" t="s">
        <v>26</v>
      </c>
      <c r="M100" s="11">
        <v>44287</v>
      </c>
      <c r="N100" s="16">
        <v>44530</v>
      </c>
    </row>
    <row r="101" spans="1:14" ht="38.25" x14ac:dyDescent="0.25">
      <c r="A101" s="5">
        <v>89</v>
      </c>
      <c r="B101" s="5">
        <v>31</v>
      </c>
      <c r="C101" s="5" t="s">
        <v>189</v>
      </c>
      <c r="D101" s="5">
        <v>35102</v>
      </c>
      <c r="E101" s="5" t="s">
        <v>190</v>
      </c>
      <c r="F101" s="17" t="s">
        <v>250</v>
      </c>
      <c r="G101" s="15" t="s">
        <v>251</v>
      </c>
      <c r="H101" s="30">
        <v>5666600.0999999996</v>
      </c>
      <c r="I101" s="37" t="s">
        <v>440</v>
      </c>
      <c r="J101" s="15" t="s">
        <v>252</v>
      </c>
      <c r="K101" s="5" t="s">
        <v>441</v>
      </c>
      <c r="L101" s="5" t="s">
        <v>26</v>
      </c>
      <c r="M101" s="11">
        <v>44287</v>
      </c>
      <c r="N101" s="16">
        <v>44530</v>
      </c>
    </row>
    <row r="102" spans="1:14" ht="38.25" x14ac:dyDescent="0.25">
      <c r="A102" s="5">
        <v>90</v>
      </c>
      <c r="B102" s="5">
        <v>32</v>
      </c>
      <c r="C102" s="18" t="s">
        <v>189</v>
      </c>
      <c r="D102" s="5">
        <v>35102</v>
      </c>
      <c r="E102" s="18" t="s">
        <v>190</v>
      </c>
      <c r="F102" s="14" t="s">
        <v>253</v>
      </c>
      <c r="G102" s="15" t="s">
        <v>181</v>
      </c>
      <c r="H102" s="30">
        <v>4749669.82</v>
      </c>
      <c r="I102" s="37" t="s">
        <v>440</v>
      </c>
      <c r="J102" s="15" t="s">
        <v>252</v>
      </c>
      <c r="K102" s="5" t="s">
        <v>441</v>
      </c>
      <c r="L102" s="5" t="s">
        <v>26</v>
      </c>
      <c r="M102" s="11">
        <v>44287</v>
      </c>
      <c r="N102" s="16">
        <v>44530</v>
      </c>
    </row>
    <row r="103" spans="1:14" ht="38.25" x14ac:dyDescent="0.25">
      <c r="A103" s="5">
        <v>91</v>
      </c>
      <c r="B103" s="5">
        <v>33</v>
      </c>
      <c r="C103" s="18" t="s">
        <v>189</v>
      </c>
      <c r="D103" s="5">
        <v>35102</v>
      </c>
      <c r="E103" s="18" t="s">
        <v>190</v>
      </c>
      <c r="F103" s="14" t="s">
        <v>254</v>
      </c>
      <c r="G103" s="15" t="s">
        <v>255</v>
      </c>
      <c r="H103" s="30">
        <v>3585992.83</v>
      </c>
      <c r="I103" s="37" t="s">
        <v>440</v>
      </c>
      <c r="J103" s="15" t="s">
        <v>252</v>
      </c>
      <c r="K103" s="5" t="s">
        <v>441</v>
      </c>
      <c r="L103" s="5" t="s">
        <v>26</v>
      </c>
      <c r="M103" s="11">
        <v>44287</v>
      </c>
      <c r="N103" s="16">
        <v>44530</v>
      </c>
    </row>
    <row r="104" spans="1:14" ht="38.25" x14ac:dyDescent="0.25">
      <c r="A104" s="5">
        <v>92</v>
      </c>
      <c r="B104" s="5">
        <v>34</v>
      </c>
      <c r="C104" s="18" t="s">
        <v>189</v>
      </c>
      <c r="D104" s="5">
        <v>35102</v>
      </c>
      <c r="E104" s="18" t="s">
        <v>190</v>
      </c>
      <c r="F104" s="14" t="s">
        <v>256</v>
      </c>
      <c r="G104" s="15" t="s">
        <v>239</v>
      </c>
      <c r="H104" s="30">
        <v>2939339.8</v>
      </c>
      <c r="I104" s="37" t="s">
        <v>440</v>
      </c>
      <c r="J104" s="15" t="s">
        <v>252</v>
      </c>
      <c r="K104" s="5" t="s">
        <v>441</v>
      </c>
      <c r="L104" s="5" t="s">
        <v>26</v>
      </c>
      <c r="M104" s="11">
        <v>44287</v>
      </c>
      <c r="N104" s="16">
        <v>44530</v>
      </c>
    </row>
    <row r="105" spans="1:14" ht="38.25" x14ac:dyDescent="0.25">
      <c r="A105" s="5">
        <v>93</v>
      </c>
      <c r="B105" s="5">
        <v>35</v>
      </c>
      <c r="C105" s="18" t="s">
        <v>189</v>
      </c>
      <c r="D105" s="5">
        <v>35102</v>
      </c>
      <c r="E105" s="18" t="s">
        <v>190</v>
      </c>
      <c r="F105" s="14" t="s">
        <v>257</v>
      </c>
      <c r="G105" s="15" t="s">
        <v>258</v>
      </c>
      <c r="H105" s="30">
        <v>3051518.97</v>
      </c>
      <c r="I105" s="37" t="s">
        <v>440</v>
      </c>
      <c r="J105" s="15" t="s">
        <v>252</v>
      </c>
      <c r="K105" s="5" t="s">
        <v>441</v>
      </c>
      <c r="L105" s="5" t="s">
        <v>26</v>
      </c>
      <c r="M105" s="11">
        <v>44287</v>
      </c>
      <c r="N105" s="16">
        <v>44530</v>
      </c>
    </row>
    <row r="106" spans="1:14" ht="38.25" x14ac:dyDescent="0.25">
      <c r="A106" s="5">
        <v>94</v>
      </c>
      <c r="B106" s="5">
        <v>36</v>
      </c>
      <c r="C106" s="18" t="s">
        <v>189</v>
      </c>
      <c r="D106" s="5">
        <v>35102</v>
      </c>
      <c r="E106" s="18" t="s">
        <v>190</v>
      </c>
      <c r="F106" s="14" t="s">
        <v>259</v>
      </c>
      <c r="G106" s="15" t="s">
        <v>222</v>
      </c>
      <c r="H106" s="30">
        <v>4081301.92</v>
      </c>
      <c r="I106" s="37" t="s">
        <v>440</v>
      </c>
      <c r="J106" s="15" t="s">
        <v>252</v>
      </c>
      <c r="K106" s="5" t="s">
        <v>441</v>
      </c>
      <c r="L106" s="5" t="s">
        <v>26</v>
      </c>
      <c r="M106" s="11">
        <v>44287</v>
      </c>
      <c r="N106" s="16">
        <v>44530</v>
      </c>
    </row>
    <row r="107" spans="1:14" ht="38.25" x14ac:dyDescent="0.25">
      <c r="A107" s="5">
        <v>95</v>
      </c>
      <c r="B107" s="5">
        <v>37</v>
      </c>
      <c r="C107" s="18" t="s">
        <v>189</v>
      </c>
      <c r="D107" s="5">
        <v>35102</v>
      </c>
      <c r="E107" s="18" t="s">
        <v>190</v>
      </c>
      <c r="F107" s="14" t="s">
        <v>257</v>
      </c>
      <c r="G107" s="15" t="s">
        <v>258</v>
      </c>
      <c r="H107" s="30">
        <v>1601949.08</v>
      </c>
      <c r="I107" s="37" t="s">
        <v>440</v>
      </c>
      <c r="J107" s="5" t="s">
        <v>252</v>
      </c>
      <c r="K107" s="5" t="s">
        <v>441</v>
      </c>
      <c r="L107" s="5" t="s">
        <v>26</v>
      </c>
      <c r="M107" s="11">
        <v>44287</v>
      </c>
      <c r="N107" s="16">
        <v>44530</v>
      </c>
    </row>
    <row r="108" spans="1:14" ht="38.25" x14ac:dyDescent="0.25">
      <c r="A108" s="5">
        <v>96</v>
      </c>
      <c r="B108" s="5">
        <v>38</v>
      </c>
      <c r="C108" s="18" t="s">
        <v>189</v>
      </c>
      <c r="D108" s="5">
        <v>35102</v>
      </c>
      <c r="E108" s="18" t="s">
        <v>190</v>
      </c>
      <c r="F108" s="14" t="s">
        <v>260</v>
      </c>
      <c r="G108" s="15" t="s">
        <v>261</v>
      </c>
      <c r="H108" s="30">
        <v>1607571.15</v>
      </c>
      <c r="I108" s="37" t="s">
        <v>440</v>
      </c>
      <c r="J108" s="5" t="s">
        <v>252</v>
      </c>
      <c r="K108" s="5" t="s">
        <v>441</v>
      </c>
      <c r="L108" s="5" t="s">
        <v>26</v>
      </c>
      <c r="M108" s="11">
        <v>44287</v>
      </c>
      <c r="N108" s="16">
        <v>44530</v>
      </c>
    </row>
    <row r="109" spans="1:14" ht="38.25" x14ac:dyDescent="0.25">
      <c r="A109" s="5">
        <v>97</v>
      </c>
      <c r="B109" s="5">
        <v>39</v>
      </c>
      <c r="C109" s="18" t="s">
        <v>189</v>
      </c>
      <c r="D109" s="5">
        <v>35102</v>
      </c>
      <c r="E109" s="18" t="s">
        <v>190</v>
      </c>
      <c r="F109" s="14" t="s">
        <v>262</v>
      </c>
      <c r="G109" s="15" t="s">
        <v>263</v>
      </c>
      <c r="H109" s="30">
        <v>1528330.01</v>
      </c>
      <c r="I109" s="37" t="s">
        <v>440</v>
      </c>
      <c r="J109" s="5" t="s">
        <v>13</v>
      </c>
      <c r="K109" s="15" t="s">
        <v>193</v>
      </c>
      <c r="L109" s="5" t="s">
        <v>26</v>
      </c>
      <c r="M109" s="11">
        <v>44287</v>
      </c>
      <c r="N109" s="16">
        <v>44530</v>
      </c>
    </row>
    <row r="110" spans="1:14" ht="38.25" x14ac:dyDescent="0.25">
      <c r="A110" s="5">
        <v>98</v>
      </c>
      <c r="B110" s="5">
        <v>40</v>
      </c>
      <c r="C110" s="18" t="s">
        <v>189</v>
      </c>
      <c r="D110" s="5">
        <v>35102</v>
      </c>
      <c r="E110" s="18" t="s">
        <v>190</v>
      </c>
      <c r="F110" s="14" t="s">
        <v>264</v>
      </c>
      <c r="G110" s="15" t="s">
        <v>265</v>
      </c>
      <c r="H110" s="30">
        <v>1527839.83</v>
      </c>
      <c r="I110" s="37" t="s">
        <v>440</v>
      </c>
      <c r="J110" s="5" t="s">
        <v>13</v>
      </c>
      <c r="K110" s="15" t="s">
        <v>193</v>
      </c>
      <c r="L110" s="5" t="s">
        <v>26</v>
      </c>
      <c r="M110" s="11">
        <v>44287</v>
      </c>
      <c r="N110" s="16">
        <v>44530</v>
      </c>
    </row>
    <row r="111" spans="1:14" ht="38.25" x14ac:dyDescent="0.25">
      <c r="A111" s="5">
        <v>99</v>
      </c>
      <c r="B111" s="5">
        <v>41</v>
      </c>
      <c r="C111" s="18" t="s">
        <v>189</v>
      </c>
      <c r="D111" s="5">
        <v>35102</v>
      </c>
      <c r="E111" s="18" t="s">
        <v>190</v>
      </c>
      <c r="F111" s="14" t="s">
        <v>266</v>
      </c>
      <c r="G111" s="15" t="s">
        <v>267</v>
      </c>
      <c r="H111" s="30">
        <v>2054821.42</v>
      </c>
      <c r="I111" s="37" t="s">
        <v>440</v>
      </c>
      <c r="J111" s="15" t="s">
        <v>252</v>
      </c>
      <c r="K111" s="5" t="s">
        <v>441</v>
      </c>
      <c r="L111" s="5" t="s">
        <v>26</v>
      </c>
      <c r="M111" s="11">
        <v>44287</v>
      </c>
      <c r="N111" s="16">
        <v>44530</v>
      </c>
    </row>
    <row r="112" spans="1:14" ht="38.25" x14ac:dyDescent="0.25">
      <c r="A112" s="5">
        <v>100</v>
      </c>
      <c r="B112" s="5">
        <v>42</v>
      </c>
      <c r="C112" s="18" t="s">
        <v>189</v>
      </c>
      <c r="D112" s="5">
        <v>35102</v>
      </c>
      <c r="E112" s="18" t="s">
        <v>190</v>
      </c>
      <c r="F112" s="14" t="s">
        <v>268</v>
      </c>
      <c r="G112" s="15" t="s">
        <v>269</v>
      </c>
      <c r="H112" s="30">
        <v>1469895.07</v>
      </c>
      <c r="I112" s="37" t="s">
        <v>440</v>
      </c>
      <c r="J112" s="5" t="s">
        <v>13</v>
      </c>
      <c r="K112" s="15" t="s">
        <v>193</v>
      </c>
      <c r="L112" s="5" t="s">
        <v>26</v>
      </c>
      <c r="M112" s="11">
        <v>44287</v>
      </c>
      <c r="N112" s="16">
        <v>44530</v>
      </c>
    </row>
    <row r="113" spans="1:14" ht="38.25" x14ac:dyDescent="0.25">
      <c r="A113" s="5">
        <v>101</v>
      </c>
      <c r="B113" s="5">
        <v>43</v>
      </c>
      <c r="C113" s="18" t="s">
        <v>189</v>
      </c>
      <c r="D113" s="5">
        <v>35102</v>
      </c>
      <c r="E113" s="18" t="s">
        <v>190</v>
      </c>
      <c r="F113" s="14" t="s">
        <v>270</v>
      </c>
      <c r="G113" s="15" t="s">
        <v>271</v>
      </c>
      <c r="H113" s="30">
        <v>1491822.22</v>
      </c>
      <c r="I113" s="37" t="s">
        <v>440</v>
      </c>
      <c r="J113" s="5" t="s">
        <v>13</v>
      </c>
      <c r="K113" s="15" t="s">
        <v>193</v>
      </c>
      <c r="L113" s="5" t="s">
        <v>26</v>
      </c>
      <c r="M113" s="11">
        <v>44287</v>
      </c>
      <c r="N113" s="16">
        <v>44530</v>
      </c>
    </row>
    <row r="114" spans="1:14" ht="25.5" x14ac:dyDescent="0.25">
      <c r="A114" s="5">
        <v>102</v>
      </c>
      <c r="B114" s="5">
        <v>44</v>
      </c>
      <c r="C114" s="18" t="s">
        <v>189</v>
      </c>
      <c r="D114" s="5">
        <v>35102</v>
      </c>
      <c r="E114" s="18" t="s">
        <v>190</v>
      </c>
      <c r="F114" s="14" t="s">
        <v>272</v>
      </c>
      <c r="G114" s="15" t="s">
        <v>273</v>
      </c>
      <c r="H114" s="30">
        <v>2319804.35</v>
      </c>
      <c r="I114" s="37" t="s">
        <v>440</v>
      </c>
      <c r="J114" s="15" t="s">
        <v>252</v>
      </c>
      <c r="K114" s="5" t="s">
        <v>441</v>
      </c>
      <c r="L114" s="5" t="s">
        <v>26</v>
      </c>
      <c r="M114" s="11">
        <v>44287</v>
      </c>
      <c r="N114" s="16">
        <v>44530</v>
      </c>
    </row>
    <row r="115" spans="1:14" ht="25.5" x14ac:dyDescent="0.25">
      <c r="A115" s="5">
        <v>103</v>
      </c>
      <c r="B115" s="5">
        <v>45</v>
      </c>
      <c r="C115" s="18" t="s">
        <v>189</v>
      </c>
      <c r="D115" s="5">
        <v>35102</v>
      </c>
      <c r="E115" s="18" t="s">
        <v>190</v>
      </c>
      <c r="F115" s="14" t="s">
        <v>274</v>
      </c>
      <c r="G115" s="15" t="s">
        <v>275</v>
      </c>
      <c r="H115" s="30">
        <v>1837284.59</v>
      </c>
      <c r="I115" s="37" t="s">
        <v>440</v>
      </c>
      <c r="J115" s="5" t="s">
        <v>252</v>
      </c>
      <c r="K115" s="5" t="s">
        <v>441</v>
      </c>
      <c r="L115" s="5" t="s">
        <v>26</v>
      </c>
      <c r="M115" s="11">
        <v>44287</v>
      </c>
      <c r="N115" s="16">
        <v>44530</v>
      </c>
    </row>
    <row r="116" spans="1:14" ht="25.5" x14ac:dyDescent="0.25">
      <c r="A116" s="5">
        <v>104</v>
      </c>
      <c r="B116" s="5">
        <v>46</v>
      </c>
      <c r="C116" s="18" t="s">
        <v>189</v>
      </c>
      <c r="D116" s="5">
        <v>35102</v>
      </c>
      <c r="E116" s="18" t="s">
        <v>190</v>
      </c>
      <c r="F116" s="14" t="s">
        <v>276</v>
      </c>
      <c r="G116" s="15" t="s">
        <v>277</v>
      </c>
      <c r="H116" s="30">
        <v>1830943.64</v>
      </c>
      <c r="I116" s="37" t="s">
        <v>440</v>
      </c>
      <c r="J116" s="5" t="s">
        <v>252</v>
      </c>
      <c r="K116" s="5" t="s">
        <v>441</v>
      </c>
      <c r="L116" s="5" t="s">
        <v>26</v>
      </c>
      <c r="M116" s="11">
        <v>44287</v>
      </c>
      <c r="N116" s="16">
        <v>44530</v>
      </c>
    </row>
    <row r="117" spans="1:14" ht="25.5" x14ac:dyDescent="0.25">
      <c r="A117" s="5">
        <v>105</v>
      </c>
      <c r="B117" s="5">
        <v>47</v>
      </c>
      <c r="C117" s="18" t="s">
        <v>189</v>
      </c>
      <c r="D117" s="5">
        <v>35102</v>
      </c>
      <c r="E117" s="18" t="s">
        <v>190</v>
      </c>
      <c r="F117" s="14" t="s">
        <v>278</v>
      </c>
      <c r="G117" s="15" t="s">
        <v>279</v>
      </c>
      <c r="H117" s="30">
        <v>1719840.49</v>
      </c>
      <c r="I117" s="37" t="s">
        <v>440</v>
      </c>
      <c r="J117" s="5" t="s">
        <v>252</v>
      </c>
      <c r="K117" s="5" t="s">
        <v>441</v>
      </c>
      <c r="L117" s="5" t="s">
        <v>26</v>
      </c>
      <c r="M117" s="11">
        <v>44287</v>
      </c>
      <c r="N117" s="16">
        <v>44530</v>
      </c>
    </row>
    <row r="118" spans="1:14" ht="25.5" x14ac:dyDescent="0.25">
      <c r="A118" s="5">
        <v>106</v>
      </c>
      <c r="B118" s="5">
        <v>48</v>
      </c>
      <c r="C118" s="18" t="s">
        <v>189</v>
      </c>
      <c r="D118" s="5">
        <v>35102</v>
      </c>
      <c r="E118" s="18" t="s">
        <v>190</v>
      </c>
      <c r="F118" s="14" t="s">
        <v>280</v>
      </c>
      <c r="G118" s="15" t="s">
        <v>281</v>
      </c>
      <c r="H118" s="30">
        <v>1646448.66</v>
      </c>
      <c r="I118" s="37" t="s">
        <v>440</v>
      </c>
      <c r="J118" s="5" t="s">
        <v>252</v>
      </c>
      <c r="K118" s="5" t="s">
        <v>441</v>
      </c>
      <c r="L118" s="5" t="s">
        <v>26</v>
      </c>
      <c r="M118" s="11">
        <v>44287</v>
      </c>
      <c r="N118" s="16">
        <v>44530</v>
      </c>
    </row>
    <row r="119" spans="1:14" ht="25.5" x14ac:dyDescent="0.25">
      <c r="A119" s="5">
        <v>107</v>
      </c>
      <c r="B119" s="5">
        <v>49</v>
      </c>
      <c r="C119" s="18" t="s">
        <v>189</v>
      </c>
      <c r="D119" s="5">
        <v>35102</v>
      </c>
      <c r="E119" s="18" t="s">
        <v>190</v>
      </c>
      <c r="F119" s="14" t="s">
        <v>282</v>
      </c>
      <c r="G119" s="15" t="s">
        <v>283</v>
      </c>
      <c r="H119" s="30">
        <v>1308650.01</v>
      </c>
      <c r="I119" s="37" t="s">
        <v>440</v>
      </c>
      <c r="J119" s="5" t="s">
        <v>13</v>
      </c>
      <c r="K119" s="5" t="s">
        <v>193</v>
      </c>
      <c r="L119" s="5" t="s">
        <v>26</v>
      </c>
      <c r="M119" s="11">
        <v>44287</v>
      </c>
      <c r="N119" s="16">
        <v>44530</v>
      </c>
    </row>
    <row r="120" spans="1:14" ht="25.5" x14ac:dyDescent="0.25">
      <c r="A120" s="5">
        <v>108</v>
      </c>
      <c r="B120" s="5">
        <v>50</v>
      </c>
      <c r="C120" s="18" t="s">
        <v>189</v>
      </c>
      <c r="D120" s="5">
        <v>35102</v>
      </c>
      <c r="E120" s="18" t="s">
        <v>190</v>
      </c>
      <c r="F120" s="14" t="s">
        <v>284</v>
      </c>
      <c r="G120" s="15" t="s">
        <v>222</v>
      </c>
      <c r="H120" s="30">
        <v>1621109.29</v>
      </c>
      <c r="I120" s="37" t="s">
        <v>440</v>
      </c>
      <c r="J120" s="5" t="s">
        <v>252</v>
      </c>
      <c r="K120" s="5" t="s">
        <v>441</v>
      </c>
      <c r="L120" s="5" t="s">
        <v>26</v>
      </c>
      <c r="M120" s="11">
        <v>44287</v>
      </c>
      <c r="N120" s="16">
        <v>44530</v>
      </c>
    </row>
    <row r="121" spans="1:14" ht="25.5" x14ac:dyDescent="0.25">
      <c r="A121" s="5">
        <v>109</v>
      </c>
      <c r="B121" s="5">
        <v>51</v>
      </c>
      <c r="C121" s="18" t="s">
        <v>189</v>
      </c>
      <c r="D121" s="5">
        <v>35102</v>
      </c>
      <c r="E121" s="18" t="s">
        <v>190</v>
      </c>
      <c r="F121" s="14" t="s">
        <v>285</v>
      </c>
      <c r="G121" s="15" t="s">
        <v>286</v>
      </c>
      <c r="H121" s="30">
        <v>1444359.08</v>
      </c>
      <c r="I121" s="37" t="s">
        <v>440</v>
      </c>
      <c r="J121" s="5" t="s">
        <v>13</v>
      </c>
      <c r="K121" s="5" t="s">
        <v>193</v>
      </c>
      <c r="L121" s="5" t="s">
        <v>26</v>
      </c>
      <c r="M121" s="11">
        <v>44287</v>
      </c>
      <c r="N121" s="16">
        <v>44530</v>
      </c>
    </row>
    <row r="122" spans="1:14" ht="25.5" x14ac:dyDescent="0.25">
      <c r="A122" s="5">
        <v>110</v>
      </c>
      <c r="B122" s="5">
        <v>52</v>
      </c>
      <c r="C122" s="18" t="s">
        <v>189</v>
      </c>
      <c r="D122" s="5">
        <v>35102</v>
      </c>
      <c r="E122" s="18" t="s">
        <v>190</v>
      </c>
      <c r="F122" s="14" t="s">
        <v>287</v>
      </c>
      <c r="G122" s="15" t="s">
        <v>288</v>
      </c>
      <c r="H122" s="30">
        <v>1332667.71</v>
      </c>
      <c r="I122" s="37" t="s">
        <v>440</v>
      </c>
      <c r="J122" s="5" t="s">
        <v>13</v>
      </c>
      <c r="K122" s="5" t="s">
        <v>193</v>
      </c>
      <c r="L122" s="5" t="s">
        <v>26</v>
      </c>
      <c r="M122" s="11">
        <v>44287</v>
      </c>
      <c r="N122" s="16">
        <v>44530</v>
      </c>
    </row>
    <row r="123" spans="1:14" ht="25.5" x14ac:dyDescent="0.25">
      <c r="A123" s="5">
        <v>111</v>
      </c>
      <c r="B123" s="5">
        <v>53</v>
      </c>
      <c r="C123" s="18" t="s">
        <v>189</v>
      </c>
      <c r="D123" s="5">
        <v>35102</v>
      </c>
      <c r="E123" s="18" t="s">
        <v>190</v>
      </c>
      <c r="F123" s="14" t="s">
        <v>289</v>
      </c>
      <c r="G123" s="15" t="s">
        <v>290</v>
      </c>
      <c r="H123" s="30">
        <v>1254908.1399999999</v>
      </c>
      <c r="I123" s="37" t="s">
        <v>440</v>
      </c>
      <c r="J123" s="5" t="s">
        <v>13</v>
      </c>
      <c r="K123" s="5" t="s">
        <v>193</v>
      </c>
      <c r="L123" s="5" t="s">
        <v>26</v>
      </c>
      <c r="M123" s="11">
        <v>44287</v>
      </c>
      <c r="N123" s="16">
        <v>44530</v>
      </c>
    </row>
    <row r="124" spans="1:14" ht="25.5" x14ac:dyDescent="0.25">
      <c r="A124" s="5">
        <v>112</v>
      </c>
      <c r="B124" s="5">
        <v>54</v>
      </c>
      <c r="C124" s="18" t="s">
        <v>189</v>
      </c>
      <c r="D124" s="5">
        <v>35102</v>
      </c>
      <c r="E124" s="18" t="s">
        <v>190</v>
      </c>
      <c r="F124" s="14" t="s">
        <v>291</v>
      </c>
      <c r="G124" s="15" t="s">
        <v>292</v>
      </c>
      <c r="H124" s="30">
        <v>1170402.71</v>
      </c>
      <c r="I124" s="37" t="s">
        <v>440</v>
      </c>
      <c r="J124" s="5" t="s">
        <v>13</v>
      </c>
      <c r="K124" s="5" t="s">
        <v>193</v>
      </c>
      <c r="L124" s="5" t="s">
        <v>26</v>
      </c>
      <c r="M124" s="11">
        <v>44287</v>
      </c>
      <c r="N124" s="16">
        <v>44530</v>
      </c>
    </row>
    <row r="125" spans="1:14" ht="25.5" x14ac:dyDescent="0.25">
      <c r="A125" s="5">
        <v>113</v>
      </c>
      <c r="B125" s="5">
        <v>55</v>
      </c>
      <c r="C125" s="18" t="s">
        <v>189</v>
      </c>
      <c r="D125" s="5">
        <v>35102</v>
      </c>
      <c r="E125" s="18" t="s">
        <v>190</v>
      </c>
      <c r="F125" s="14" t="s">
        <v>293</v>
      </c>
      <c r="G125" s="15" t="s">
        <v>294</v>
      </c>
      <c r="H125" s="30">
        <v>1159194.6200000001</v>
      </c>
      <c r="I125" s="37" t="s">
        <v>440</v>
      </c>
      <c r="J125" s="5" t="s">
        <v>13</v>
      </c>
      <c r="K125" s="5" t="s">
        <v>193</v>
      </c>
      <c r="L125" s="5" t="s">
        <v>26</v>
      </c>
      <c r="M125" s="11">
        <v>44287</v>
      </c>
      <c r="N125" s="16">
        <v>44530</v>
      </c>
    </row>
    <row r="126" spans="1:14" ht="25.5" x14ac:dyDescent="0.25">
      <c r="A126" s="5">
        <v>114</v>
      </c>
      <c r="B126" s="5">
        <v>56</v>
      </c>
      <c r="C126" s="18" t="s">
        <v>189</v>
      </c>
      <c r="D126" s="5">
        <v>35102</v>
      </c>
      <c r="E126" s="18" t="s">
        <v>190</v>
      </c>
      <c r="F126" s="14" t="s">
        <v>295</v>
      </c>
      <c r="G126" s="15" t="s">
        <v>296</v>
      </c>
      <c r="H126" s="30">
        <v>1141116.72</v>
      </c>
      <c r="I126" s="37" t="s">
        <v>440</v>
      </c>
      <c r="J126" s="5" t="s">
        <v>13</v>
      </c>
      <c r="K126" s="5" t="s">
        <v>193</v>
      </c>
      <c r="L126" s="5" t="s">
        <v>26</v>
      </c>
      <c r="M126" s="11">
        <v>44287</v>
      </c>
      <c r="N126" s="16">
        <v>44530</v>
      </c>
    </row>
    <row r="127" spans="1:14" ht="25.5" x14ac:dyDescent="0.25">
      <c r="A127" s="5">
        <v>115</v>
      </c>
      <c r="B127" s="5">
        <v>57</v>
      </c>
      <c r="C127" s="18" t="s">
        <v>189</v>
      </c>
      <c r="D127" s="5">
        <v>35102</v>
      </c>
      <c r="E127" s="18" t="s">
        <v>190</v>
      </c>
      <c r="F127" s="14" t="s">
        <v>297</v>
      </c>
      <c r="G127" s="15" t="s">
        <v>298</v>
      </c>
      <c r="H127" s="30">
        <v>1122703.8600000001</v>
      </c>
      <c r="I127" s="37" t="s">
        <v>440</v>
      </c>
      <c r="J127" s="5" t="s">
        <v>13</v>
      </c>
      <c r="K127" s="5" t="s">
        <v>193</v>
      </c>
      <c r="L127" s="5" t="s">
        <v>26</v>
      </c>
      <c r="M127" s="11">
        <v>44287</v>
      </c>
      <c r="N127" s="16">
        <v>44530</v>
      </c>
    </row>
    <row r="128" spans="1:14" ht="25.5" x14ac:dyDescent="0.25">
      <c r="A128" s="5">
        <v>116</v>
      </c>
      <c r="B128" s="5">
        <v>58</v>
      </c>
      <c r="C128" s="18" t="s">
        <v>189</v>
      </c>
      <c r="D128" s="5">
        <v>35102</v>
      </c>
      <c r="E128" s="18" t="s">
        <v>190</v>
      </c>
      <c r="F128" s="14" t="s">
        <v>299</v>
      </c>
      <c r="G128" s="15" t="s">
        <v>195</v>
      </c>
      <c r="H128" s="30">
        <v>1115439.06</v>
      </c>
      <c r="I128" s="37" t="s">
        <v>440</v>
      </c>
      <c r="J128" s="5" t="s">
        <v>13</v>
      </c>
      <c r="K128" s="5" t="s">
        <v>193</v>
      </c>
      <c r="L128" s="5" t="s">
        <v>26</v>
      </c>
      <c r="M128" s="11">
        <v>44287</v>
      </c>
      <c r="N128" s="16">
        <v>44530</v>
      </c>
    </row>
    <row r="129" spans="1:14" ht="25.5" x14ac:dyDescent="0.25">
      <c r="A129" s="5">
        <v>117</v>
      </c>
      <c r="B129" s="5">
        <v>59</v>
      </c>
      <c r="C129" s="18" t="s">
        <v>189</v>
      </c>
      <c r="D129" s="5">
        <v>35102</v>
      </c>
      <c r="E129" s="18" t="s">
        <v>190</v>
      </c>
      <c r="F129" s="14" t="s">
        <v>300</v>
      </c>
      <c r="G129" s="15" t="s">
        <v>301</v>
      </c>
      <c r="H129" s="30">
        <v>1085340.27</v>
      </c>
      <c r="I129" s="37" t="s">
        <v>440</v>
      </c>
      <c r="J129" s="5" t="s">
        <v>13</v>
      </c>
      <c r="K129" s="5" t="s">
        <v>193</v>
      </c>
      <c r="L129" s="5" t="s">
        <v>26</v>
      </c>
      <c r="M129" s="11">
        <v>44287</v>
      </c>
      <c r="N129" s="16">
        <v>44530</v>
      </c>
    </row>
    <row r="130" spans="1:14" ht="25.5" x14ac:dyDescent="0.25">
      <c r="A130" s="5">
        <v>118</v>
      </c>
      <c r="B130" s="5">
        <v>60</v>
      </c>
      <c r="C130" s="18" t="s">
        <v>189</v>
      </c>
      <c r="D130" s="5">
        <v>35102</v>
      </c>
      <c r="E130" s="18" t="s">
        <v>190</v>
      </c>
      <c r="F130" s="14" t="s">
        <v>302</v>
      </c>
      <c r="G130" s="15" t="s">
        <v>301</v>
      </c>
      <c r="H130" s="30">
        <v>974460.53</v>
      </c>
      <c r="I130" s="37" t="s">
        <v>440</v>
      </c>
      <c r="J130" s="5" t="s">
        <v>16</v>
      </c>
      <c r="K130" s="5" t="s">
        <v>193</v>
      </c>
      <c r="L130" s="5" t="s">
        <v>26</v>
      </c>
      <c r="M130" s="11">
        <v>44287</v>
      </c>
      <c r="N130" s="16">
        <v>44530</v>
      </c>
    </row>
    <row r="131" spans="1:14" ht="25.5" x14ac:dyDescent="0.25">
      <c r="A131" s="5">
        <v>119</v>
      </c>
      <c r="B131" s="5">
        <v>61</v>
      </c>
      <c r="C131" s="18" t="s">
        <v>189</v>
      </c>
      <c r="D131" s="5">
        <v>35102</v>
      </c>
      <c r="E131" s="18" t="s">
        <v>190</v>
      </c>
      <c r="F131" s="14" t="s">
        <v>303</v>
      </c>
      <c r="G131" s="15" t="s">
        <v>222</v>
      </c>
      <c r="H131" s="30">
        <v>961654.4</v>
      </c>
      <c r="I131" s="37" t="s">
        <v>440</v>
      </c>
      <c r="J131" s="5" t="s">
        <v>16</v>
      </c>
      <c r="K131" s="5" t="s">
        <v>193</v>
      </c>
      <c r="L131" s="5" t="s">
        <v>26</v>
      </c>
      <c r="M131" s="11">
        <v>44287</v>
      </c>
      <c r="N131" s="16">
        <v>44530</v>
      </c>
    </row>
    <row r="132" spans="1:14" ht="25.5" x14ac:dyDescent="0.25">
      <c r="A132" s="5">
        <v>120</v>
      </c>
      <c r="B132" s="5">
        <v>62</v>
      </c>
      <c r="C132" s="18" t="s">
        <v>189</v>
      </c>
      <c r="D132" s="5">
        <v>35102</v>
      </c>
      <c r="E132" s="18" t="s">
        <v>190</v>
      </c>
      <c r="F132" s="14" t="s">
        <v>304</v>
      </c>
      <c r="G132" s="15" t="s">
        <v>305</v>
      </c>
      <c r="H132" s="30">
        <v>909797.55</v>
      </c>
      <c r="I132" s="37" t="s">
        <v>440</v>
      </c>
      <c r="J132" s="5" t="s">
        <v>16</v>
      </c>
      <c r="K132" s="5" t="s">
        <v>193</v>
      </c>
      <c r="L132" s="5" t="s">
        <v>26</v>
      </c>
      <c r="M132" s="11">
        <v>44287</v>
      </c>
      <c r="N132" s="16">
        <v>44530</v>
      </c>
    </row>
    <row r="133" spans="1:14" ht="25.5" x14ac:dyDescent="0.25">
      <c r="A133" s="5">
        <v>121</v>
      </c>
      <c r="B133" s="5">
        <v>63</v>
      </c>
      <c r="C133" s="18" t="s">
        <v>189</v>
      </c>
      <c r="D133" s="5">
        <v>35102</v>
      </c>
      <c r="E133" s="18" t="s">
        <v>190</v>
      </c>
      <c r="F133" s="14" t="s">
        <v>306</v>
      </c>
      <c r="G133" s="15" t="s">
        <v>307</v>
      </c>
      <c r="H133" s="30">
        <v>902333.84</v>
      </c>
      <c r="I133" s="37" t="s">
        <v>440</v>
      </c>
      <c r="J133" s="5" t="s">
        <v>16</v>
      </c>
      <c r="K133" s="5" t="s">
        <v>193</v>
      </c>
      <c r="L133" s="5" t="s">
        <v>26</v>
      </c>
      <c r="M133" s="11">
        <v>44287</v>
      </c>
      <c r="N133" s="16">
        <v>44530</v>
      </c>
    </row>
    <row r="134" spans="1:14" ht="25.5" x14ac:dyDescent="0.25">
      <c r="A134" s="5">
        <v>122</v>
      </c>
      <c r="B134" s="5">
        <v>64</v>
      </c>
      <c r="C134" s="18" t="s">
        <v>189</v>
      </c>
      <c r="D134" s="5">
        <v>35102</v>
      </c>
      <c r="E134" s="18" t="s">
        <v>190</v>
      </c>
      <c r="F134" s="14" t="s">
        <v>308</v>
      </c>
      <c r="G134" s="15" t="s">
        <v>309</v>
      </c>
      <c r="H134" s="30">
        <v>881124.82</v>
      </c>
      <c r="I134" s="37" t="s">
        <v>440</v>
      </c>
      <c r="J134" s="5" t="s">
        <v>16</v>
      </c>
      <c r="K134" s="5" t="s">
        <v>193</v>
      </c>
      <c r="L134" s="5" t="s">
        <v>26</v>
      </c>
      <c r="M134" s="11">
        <v>44287</v>
      </c>
      <c r="N134" s="16">
        <v>44530</v>
      </c>
    </row>
    <row r="135" spans="1:14" ht="25.5" x14ac:dyDescent="0.25">
      <c r="A135" s="5">
        <v>123</v>
      </c>
      <c r="B135" s="5">
        <v>65</v>
      </c>
      <c r="C135" s="18" t="s">
        <v>189</v>
      </c>
      <c r="D135" s="5">
        <v>35102</v>
      </c>
      <c r="E135" s="18" t="s">
        <v>190</v>
      </c>
      <c r="F135" s="14" t="s">
        <v>310</v>
      </c>
      <c r="G135" s="15" t="s">
        <v>288</v>
      </c>
      <c r="H135" s="30">
        <v>880672.51</v>
      </c>
      <c r="I135" s="37" t="s">
        <v>440</v>
      </c>
      <c r="J135" s="5" t="s">
        <v>16</v>
      </c>
      <c r="K135" s="5" t="s">
        <v>193</v>
      </c>
      <c r="L135" s="5" t="s">
        <v>26</v>
      </c>
      <c r="M135" s="11">
        <v>44287</v>
      </c>
      <c r="N135" s="16">
        <v>44530</v>
      </c>
    </row>
    <row r="136" spans="1:14" ht="25.5" x14ac:dyDescent="0.25">
      <c r="A136" s="5">
        <v>124</v>
      </c>
      <c r="B136" s="5">
        <v>66</v>
      </c>
      <c r="C136" s="18" t="s">
        <v>189</v>
      </c>
      <c r="D136" s="5">
        <v>35102</v>
      </c>
      <c r="E136" s="18" t="s">
        <v>190</v>
      </c>
      <c r="F136" s="14" t="s">
        <v>311</v>
      </c>
      <c r="G136" s="15" t="s">
        <v>312</v>
      </c>
      <c r="H136" s="30">
        <v>874287.75</v>
      </c>
      <c r="I136" s="37" t="s">
        <v>440</v>
      </c>
      <c r="J136" s="5" t="s">
        <v>16</v>
      </c>
      <c r="K136" s="5" t="s">
        <v>193</v>
      </c>
      <c r="L136" s="5" t="s">
        <v>26</v>
      </c>
      <c r="M136" s="11">
        <v>44287</v>
      </c>
      <c r="N136" s="16">
        <v>44530</v>
      </c>
    </row>
    <row r="137" spans="1:14" ht="25.5" x14ac:dyDescent="0.25">
      <c r="A137" s="5">
        <v>125</v>
      </c>
      <c r="B137" s="5">
        <v>67</v>
      </c>
      <c r="C137" s="18" t="s">
        <v>189</v>
      </c>
      <c r="D137" s="5">
        <v>35102</v>
      </c>
      <c r="E137" s="18" t="s">
        <v>190</v>
      </c>
      <c r="F137" s="14" t="s">
        <v>313</v>
      </c>
      <c r="G137" s="15" t="s">
        <v>301</v>
      </c>
      <c r="H137" s="30">
        <v>803191.47</v>
      </c>
      <c r="I137" s="37" t="s">
        <v>440</v>
      </c>
      <c r="J137" s="5" t="s">
        <v>16</v>
      </c>
      <c r="K137" s="5" t="s">
        <v>193</v>
      </c>
      <c r="L137" s="5" t="s">
        <v>26</v>
      </c>
      <c r="M137" s="11">
        <v>44287</v>
      </c>
      <c r="N137" s="16">
        <v>44530</v>
      </c>
    </row>
    <row r="138" spans="1:14" ht="25.5" x14ac:dyDescent="0.25">
      <c r="A138" s="5">
        <v>126</v>
      </c>
      <c r="B138" s="5">
        <v>68</v>
      </c>
      <c r="C138" s="18" t="s">
        <v>189</v>
      </c>
      <c r="D138" s="5">
        <v>35102</v>
      </c>
      <c r="E138" s="18" t="s">
        <v>190</v>
      </c>
      <c r="F138" s="14" t="s">
        <v>314</v>
      </c>
      <c r="G138" s="15" t="s">
        <v>222</v>
      </c>
      <c r="H138" s="30">
        <v>798824.81</v>
      </c>
      <c r="I138" s="37" t="s">
        <v>440</v>
      </c>
      <c r="J138" s="5" t="s">
        <v>16</v>
      </c>
      <c r="K138" s="5" t="s">
        <v>193</v>
      </c>
      <c r="L138" s="5" t="s">
        <v>26</v>
      </c>
      <c r="M138" s="11">
        <v>44287</v>
      </c>
      <c r="N138" s="16">
        <v>44530</v>
      </c>
    </row>
    <row r="139" spans="1:14" ht="25.5" x14ac:dyDescent="0.25">
      <c r="A139" s="5">
        <v>127</v>
      </c>
      <c r="B139" s="5">
        <v>69</v>
      </c>
      <c r="C139" s="18" t="s">
        <v>189</v>
      </c>
      <c r="D139" s="5">
        <v>35102</v>
      </c>
      <c r="E139" s="18" t="s">
        <v>190</v>
      </c>
      <c r="F139" s="14" t="s">
        <v>315</v>
      </c>
      <c r="G139" s="15" t="s">
        <v>316</v>
      </c>
      <c r="H139" s="30">
        <v>788180.75</v>
      </c>
      <c r="I139" s="37" t="s">
        <v>440</v>
      </c>
      <c r="J139" s="5" t="s">
        <v>16</v>
      </c>
      <c r="K139" s="5" t="s">
        <v>193</v>
      </c>
      <c r="L139" s="5" t="s">
        <v>26</v>
      </c>
      <c r="M139" s="11">
        <v>44287</v>
      </c>
      <c r="N139" s="16">
        <v>44530</v>
      </c>
    </row>
    <row r="140" spans="1:14" ht="38.25" x14ac:dyDescent="0.25">
      <c r="A140" s="5">
        <v>128</v>
      </c>
      <c r="B140" s="5">
        <v>70</v>
      </c>
      <c r="C140" s="18" t="s">
        <v>189</v>
      </c>
      <c r="D140" s="5">
        <v>35102</v>
      </c>
      <c r="E140" s="18" t="s">
        <v>190</v>
      </c>
      <c r="F140" s="14" t="s">
        <v>317</v>
      </c>
      <c r="G140" s="15" t="s">
        <v>318</v>
      </c>
      <c r="H140" s="30">
        <v>784452.96</v>
      </c>
      <c r="I140" s="37" t="s">
        <v>440</v>
      </c>
      <c r="J140" s="5" t="s">
        <v>16</v>
      </c>
      <c r="K140" s="5" t="s">
        <v>193</v>
      </c>
      <c r="L140" s="5" t="s">
        <v>26</v>
      </c>
      <c r="M140" s="11">
        <v>44287</v>
      </c>
      <c r="N140" s="16">
        <v>44530</v>
      </c>
    </row>
    <row r="141" spans="1:14" ht="25.5" x14ac:dyDescent="0.25">
      <c r="A141" s="5">
        <v>129</v>
      </c>
      <c r="B141" s="5">
        <v>71</v>
      </c>
      <c r="C141" s="18" t="s">
        <v>189</v>
      </c>
      <c r="D141" s="5">
        <v>35102</v>
      </c>
      <c r="E141" s="18" t="s">
        <v>190</v>
      </c>
      <c r="F141" s="14" t="s">
        <v>319</v>
      </c>
      <c r="G141" s="15" t="s">
        <v>320</v>
      </c>
      <c r="H141" s="30">
        <v>762415.64</v>
      </c>
      <c r="I141" s="37" t="s">
        <v>440</v>
      </c>
      <c r="J141" s="5" t="s">
        <v>16</v>
      </c>
      <c r="K141" s="5" t="s">
        <v>193</v>
      </c>
      <c r="L141" s="5" t="s">
        <v>26</v>
      </c>
      <c r="M141" s="11">
        <v>44287</v>
      </c>
      <c r="N141" s="16">
        <v>44530</v>
      </c>
    </row>
    <row r="142" spans="1:14" ht="38.25" x14ac:dyDescent="0.25">
      <c r="A142" s="5">
        <v>130</v>
      </c>
      <c r="B142" s="5">
        <v>72</v>
      </c>
      <c r="C142" s="18" t="s">
        <v>189</v>
      </c>
      <c r="D142" s="5">
        <v>35102</v>
      </c>
      <c r="E142" s="18" t="s">
        <v>190</v>
      </c>
      <c r="F142" s="14" t="s">
        <v>321</v>
      </c>
      <c r="G142" s="15" t="s">
        <v>322</v>
      </c>
      <c r="H142" s="30">
        <v>752598.06</v>
      </c>
      <c r="I142" s="37" t="s">
        <v>440</v>
      </c>
      <c r="J142" s="5" t="s">
        <v>16</v>
      </c>
      <c r="K142" s="5" t="s">
        <v>193</v>
      </c>
      <c r="L142" s="5" t="s">
        <v>26</v>
      </c>
      <c r="M142" s="11">
        <v>44287</v>
      </c>
      <c r="N142" s="16">
        <v>44530</v>
      </c>
    </row>
    <row r="143" spans="1:14" ht="25.5" x14ac:dyDescent="0.25">
      <c r="A143" s="5">
        <v>131</v>
      </c>
      <c r="B143" s="5">
        <v>73</v>
      </c>
      <c r="C143" s="18" t="s">
        <v>189</v>
      </c>
      <c r="D143" s="5">
        <v>35102</v>
      </c>
      <c r="E143" s="18" t="s">
        <v>190</v>
      </c>
      <c r="F143" s="14" t="s">
        <v>323</v>
      </c>
      <c r="G143" s="15" t="s">
        <v>324</v>
      </c>
      <c r="H143" s="30">
        <v>740204.38</v>
      </c>
      <c r="I143" s="37" t="s">
        <v>440</v>
      </c>
      <c r="J143" s="5" t="s">
        <v>16</v>
      </c>
      <c r="K143" s="5" t="s">
        <v>193</v>
      </c>
      <c r="L143" s="5" t="s">
        <v>26</v>
      </c>
      <c r="M143" s="11">
        <v>44287</v>
      </c>
      <c r="N143" s="16">
        <v>44530</v>
      </c>
    </row>
    <row r="144" spans="1:14" ht="25.5" x14ac:dyDescent="0.25">
      <c r="A144" s="5">
        <v>132</v>
      </c>
      <c r="B144" s="5">
        <v>74</v>
      </c>
      <c r="C144" s="18" t="s">
        <v>189</v>
      </c>
      <c r="D144" s="5">
        <v>35102</v>
      </c>
      <c r="E144" s="18" t="s">
        <v>190</v>
      </c>
      <c r="F144" s="14" t="s">
        <v>325</v>
      </c>
      <c r="G144" s="15" t="s">
        <v>195</v>
      </c>
      <c r="H144" s="30">
        <v>722010.23</v>
      </c>
      <c r="I144" s="37" t="s">
        <v>440</v>
      </c>
      <c r="J144" s="5" t="s">
        <v>16</v>
      </c>
      <c r="K144" s="5" t="s">
        <v>193</v>
      </c>
      <c r="L144" s="5" t="s">
        <v>26</v>
      </c>
      <c r="M144" s="11">
        <v>44287</v>
      </c>
      <c r="N144" s="16">
        <v>44530</v>
      </c>
    </row>
    <row r="145" spans="1:14" ht="25.5" x14ac:dyDescent="0.25">
      <c r="A145" s="5">
        <v>133</v>
      </c>
      <c r="B145" s="5">
        <v>75</v>
      </c>
      <c r="C145" s="18" t="s">
        <v>189</v>
      </c>
      <c r="D145" s="5">
        <v>35102</v>
      </c>
      <c r="E145" s="18" t="s">
        <v>190</v>
      </c>
      <c r="F145" s="14" t="s">
        <v>326</v>
      </c>
      <c r="G145" s="15" t="s">
        <v>327</v>
      </c>
      <c r="H145" s="30">
        <v>720679.99</v>
      </c>
      <c r="I145" s="37" t="s">
        <v>440</v>
      </c>
      <c r="J145" s="5" t="s">
        <v>16</v>
      </c>
      <c r="K145" s="5" t="s">
        <v>193</v>
      </c>
      <c r="L145" s="5" t="s">
        <v>26</v>
      </c>
      <c r="M145" s="11">
        <v>44287</v>
      </c>
      <c r="N145" s="16">
        <v>44530</v>
      </c>
    </row>
    <row r="146" spans="1:14" ht="25.5" x14ac:dyDescent="0.25">
      <c r="A146" s="5">
        <v>134</v>
      </c>
      <c r="B146" s="5">
        <v>76</v>
      </c>
      <c r="C146" s="18" t="s">
        <v>189</v>
      </c>
      <c r="D146" s="5">
        <v>35102</v>
      </c>
      <c r="E146" s="18" t="s">
        <v>190</v>
      </c>
      <c r="F146" s="14" t="s">
        <v>328</v>
      </c>
      <c r="G146" s="15" t="s">
        <v>329</v>
      </c>
      <c r="H146" s="30">
        <v>703756.31</v>
      </c>
      <c r="I146" s="37" t="s">
        <v>440</v>
      </c>
      <c r="J146" s="5" t="s">
        <v>16</v>
      </c>
      <c r="K146" s="5" t="s">
        <v>193</v>
      </c>
      <c r="L146" s="5" t="s">
        <v>26</v>
      </c>
      <c r="M146" s="11">
        <v>44287</v>
      </c>
      <c r="N146" s="16">
        <v>44530</v>
      </c>
    </row>
    <row r="147" spans="1:14" ht="25.5" x14ac:dyDescent="0.25">
      <c r="A147" s="5">
        <v>135</v>
      </c>
      <c r="B147" s="5">
        <v>77</v>
      </c>
      <c r="C147" s="18" t="s">
        <v>189</v>
      </c>
      <c r="D147" s="5">
        <v>35102</v>
      </c>
      <c r="E147" s="18" t="s">
        <v>190</v>
      </c>
      <c r="F147" s="14" t="s">
        <v>330</v>
      </c>
      <c r="G147" s="15" t="s">
        <v>298</v>
      </c>
      <c r="H147" s="30">
        <v>667910.91</v>
      </c>
      <c r="I147" s="37" t="s">
        <v>440</v>
      </c>
      <c r="J147" s="5" t="s">
        <v>16</v>
      </c>
      <c r="K147" s="5" t="s">
        <v>193</v>
      </c>
      <c r="L147" s="5" t="s">
        <v>26</v>
      </c>
      <c r="M147" s="11">
        <v>44287</v>
      </c>
      <c r="N147" s="16">
        <v>44530</v>
      </c>
    </row>
    <row r="148" spans="1:14" ht="25.5" x14ac:dyDescent="0.25">
      <c r="A148" s="5">
        <v>136</v>
      </c>
      <c r="B148" s="5">
        <v>78</v>
      </c>
      <c r="C148" s="18" t="s">
        <v>189</v>
      </c>
      <c r="D148" s="5">
        <v>35102</v>
      </c>
      <c r="E148" s="18" t="s">
        <v>190</v>
      </c>
      <c r="F148" s="14" t="s">
        <v>331</v>
      </c>
      <c r="G148" s="15" t="s">
        <v>332</v>
      </c>
      <c r="H148" s="30">
        <v>665123.43000000005</v>
      </c>
      <c r="I148" s="37" t="s">
        <v>440</v>
      </c>
      <c r="J148" s="5" t="s">
        <v>16</v>
      </c>
      <c r="K148" s="5" t="s">
        <v>193</v>
      </c>
      <c r="L148" s="5" t="s">
        <v>26</v>
      </c>
      <c r="M148" s="11">
        <v>44287</v>
      </c>
      <c r="N148" s="16">
        <v>44530</v>
      </c>
    </row>
    <row r="149" spans="1:14" ht="25.5" x14ac:dyDescent="0.25">
      <c r="A149" s="5">
        <v>137</v>
      </c>
      <c r="B149" s="5">
        <v>79</v>
      </c>
      <c r="C149" s="18" t="s">
        <v>189</v>
      </c>
      <c r="D149" s="5">
        <v>35102</v>
      </c>
      <c r="E149" s="18" t="s">
        <v>190</v>
      </c>
      <c r="F149" s="14" t="s">
        <v>333</v>
      </c>
      <c r="G149" s="15" t="s">
        <v>334</v>
      </c>
      <c r="H149" s="30">
        <v>626820.16</v>
      </c>
      <c r="I149" s="37" t="s">
        <v>440</v>
      </c>
      <c r="J149" s="5" t="s">
        <v>16</v>
      </c>
      <c r="K149" s="5" t="s">
        <v>193</v>
      </c>
      <c r="L149" s="5" t="s">
        <v>26</v>
      </c>
      <c r="M149" s="11">
        <v>44287</v>
      </c>
      <c r="N149" s="16">
        <v>44530</v>
      </c>
    </row>
    <row r="150" spans="1:14" ht="25.5" x14ac:dyDescent="0.25">
      <c r="A150" s="5">
        <v>138</v>
      </c>
      <c r="B150" s="5">
        <v>80</v>
      </c>
      <c r="C150" s="18" t="s">
        <v>189</v>
      </c>
      <c r="D150" s="5">
        <v>35102</v>
      </c>
      <c r="E150" s="18" t="s">
        <v>190</v>
      </c>
      <c r="F150" s="14" t="s">
        <v>335</v>
      </c>
      <c r="G150" s="15" t="s">
        <v>336</v>
      </c>
      <c r="H150" s="30">
        <v>613819.82999999996</v>
      </c>
      <c r="I150" s="37" t="s">
        <v>440</v>
      </c>
      <c r="J150" s="5" t="s">
        <v>16</v>
      </c>
      <c r="K150" s="5" t="s">
        <v>193</v>
      </c>
      <c r="L150" s="5" t="s">
        <v>26</v>
      </c>
      <c r="M150" s="11">
        <v>44287</v>
      </c>
      <c r="N150" s="16">
        <v>44530</v>
      </c>
    </row>
    <row r="151" spans="1:14" ht="25.5" x14ac:dyDescent="0.25">
      <c r="A151" s="5">
        <v>139</v>
      </c>
      <c r="B151" s="5">
        <v>81</v>
      </c>
      <c r="C151" s="18" t="s">
        <v>189</v>
      </c>
      <c r="D151" s="5">
        <v>35102</v>
      </c>
      <c r="E151" s="18" t="s">
        <v>190</v>
      </c>
      <c r="F151" s="14" t="s">
        <v>337</v>
      </c>
      <c r="G151" s="15" t="s">
        <v>338</v>
      </c>
      <c r="H151" s="30">
        <v>604783.28</v>
      </c>
      <c r="I151" s="37" t="s">
        <v>440</v>
      </c>
      <c r="J151" s="5" t="s">
        <v>16</v>
      </c>
      <c r="K151" s="5" t="s">
        <v>193</v>
      </c>
      <c r="L151" s="5" t="s">
        <v>26</v>
      </c>
      <c r="M151" s="11">
        <v>44287</v>
      </c>
      <c r="N151" s="16">
        <v>44530</v>
      </c>
    </row>
    <row r="152" spans="1:14" ht="25.5" x14ac:dyDescent="0.25">
      <c r="A152" s="5">
        <v>140</v>
      </c>
      <c r="B152" s="5">
        <v>82</v>
      </c>
      <c r="C152" s="18" t="s">
        <v>189</v>
      </c>
      <c r="D152" s="5">
        <v>35102</v>
      </c>
      <c r="E152" s="18" t="s">
        <v>190</v>
      </c>
      <c r="F152" s="14" t="s">
        <v>339</v>
      </c>
      <c r="G152" s="15" t="s">
        <v>340</v>
      </c>
      <c r="H152" s="30">
        <v>597979.93000000005</v>
      </c>
      <c r="I152" s="37" t="s">
        <v>440</v>
      </c>
      <c r="J152" s="5" t="s">
        <v>16</v>
      </c>
      <c r="K152" s="5" t="s">
        <v>193</v>
      </c>
      <c r="L152" s="5" t="s">
        <v>26</v>
      </c>
      <c r="M152" s="11">
        <v>44287</v>
      </c>
      <c r="N152" s="16">
        <v>44530</v>
      </c>
    </row>
    <row r="153" spans="1:14" ht="25.5" x14ac:dyDescent="0.25">
      <c r="A153" s="5">
        <v>141</v>
      </c>
      <c r="B153" s="5">
        <v>83</v>
      </c>
      <c r="C153" s="18" t="s">
        <v>189</v>
      </c>
      <c r="D153" s="5">
        <v>35102</v>
      </c>
      <c r="E153" s="18" t="s">
        <v>190</v>
      </c>
      <c r="F153" s="14" t="s">
        <v>341</v>
      </c>
      <c r="G153" s="15" t="s">
        <v>342</v>
      </c>
      <c r="H153" s="30">
        <v>587295.39</v>
      </c>
      <c r="I153" s="37" t="s">
        <v>440</v>
      </c>
      <c r="J153" s="5" t="s">
        <v>16</v>
      </c>
      <c r="K153" s="5" t="s">
        <v>193</v>
      </c>
      <c r="L153" s="5" t="s">
        <v>26</v>
      </c>
      <c r="M153" s="11">
        <v>44287</v>
      </c>
      <c r="N153" s="16">
        <v>44530</v>
      </c>
    </row>
    <row r="154" spans="1:14" ht="25.5" x14ac:dyDescent="0.25">
      <c r="A154" s="5">
        <v>142</v>
      </c>
      <c r="B154" s="5">
        <v>84</v>
      </c>
      <c r="C154" s="18" t="s">
        <v>189</v>
      </c>
      <c r="D154" s="5">
        <v>35102</v>
      </c>
      <c r="E154" s="18" t="s">
        <v>190</v>
      </c>
      <c r="F154" s="14" t="s">
        <v>343</v>
      </c>
      <c r="G154" s="15" t="s">
        <v>255</v>
      </c>
      <c r="H154" s="30">
        <v>585834.77</v>
      </c>
      <c r="I154" s="37" t="s">
        <v>440</v>
      </c>
      <c r="J154" s="5" t="s">
        <v>16</v>
      </c>
      <c r="K154" s="5" t="s">
        <v>193</v>
      </c>
      <c r="L154" s="5" t="s">
        <v>26</v>
      </c>
      <c r="M154" s="11">
        <v>44287</v>
      </c>
      <c r="N154" s="16">
        <v>44530</v>
      </c>
    </row>
    <row r="155" spans="1:14" ht="25.5" x14ac:dyDescent="0.25">
      <c r="A155" s="5">
        <v>143</v>
      </c>
      <c r="B155" s="5">
        <v>85</v>
      </c>
      <c r="C155" s="18" t="s">
        <v>189</v>
      </c>
      <c r="D155" s="5">
        <v>35102</v>
      </c>
      <c r="E155" s="18" t="s">
        <v>190</v>
      </c>
      <c r="F155" s="14" t="s">
        <v>344</v>
      </c>
      <c r="G155" s="15" t="s">
        <v>195</v>
      </c>
      <c r="H155" s="30">
        <v>584064.61</v>
      </c>
      <c r="I155" s="37" t="s">
        <v>440</v>
      </c>
      <c r="J155" s="5" t="s">
        <v>16</v>
      </c>
      <c r="K155" s="5" t="s">
        <v>193</v>
      </c>
      <c r="L155" s="5" t="s">
        <v>26</v>
      </c>
      <c r="M155" s="11">
        <v>44287</v>
      </c>
      <c r="N155" s="16">
        <v>44530</v>
      </c>
    </row>
    <row r="156" spans="1:14" ht="25.5" x14ac:dyDescent="0.25">
      <c r="A156" s="5">
        <v>144</v>
      </c>
      <c r="B156" s="5">
        <v>86</v>
      </c>
      <c r="C156" s="18" t="s">
        <v>189</v>
      </c>
      <c r="D156" s="5">
        <v>35102</v>
      </c>
      <c r="E156" s="18" t="s">
        <v>190</v>
      </c>
      <c r="F156" s="14" t="s">
        <v>345</v>
      </c>
      <c r="G156" s="15" t="s">
        <v>346</v>
      </c>
      <c r="H156" s="30">
        <v>556064.27</v>
      </c>
      <c r="I156" s="37" t="s">
        <v>440</v>
      </c>
      <c r="J156" s="5" t="s">
        <v>16</v>
      </c>
      <c r="K156" s="5" t="s">
        <v>193</v>
      </c>
      <c r="L156" s="5" t="s">
        <v>26</v>
      </c>
      <c r="M156" s="11">
        <v>44287</v>
      </c>
      <c r="N156" s="16">
        <v>44530</v>
      </c>
    </row>
    <row r="157" spans="1:14" ht="25.5" x14ac:dyDescent="0.25">
      <c r="A157" s="5">
        <v>145</v>
      </c>
      <c r="B157" s="5">
        <v>87</v>
      </c>
      <c r="C157" s="18" t="s">
        <v>189</v>
      </c>
      <c r="D157" s="5">
        <v>35102</v>
      </c>
      <c r="E157" s="18" t="s">
        <v>190</v>
      </c>
      <c r="F157" s="14" t="s">
        <v>347</v>
      </c>
      <c r="G157" s="15" t="s">
        <v>348</v>
      </c>
      <c r="H157" s="30">
        <v>552544.62</v>
      </c>
      <c r="I157" s="37" t="s">
        <v>440</v>
      </c>
      <c r="J157" s="5" t="s">
        <v>16</v>
      </c>
      <c r="K157" s="5" t="s">
        <v>193</v>
      </c>
      <c r="L157" s="5" t="s">
        <v>26</v>
      </c>
      <c r="M157" s="11">
        <v>44287</v>
      </c>
      <c r="N157" s="16">
        <v>44530</v>
      </c>
    </row>
    <row r="158" spans="1:14" ht="25.5" x14ac:dyDescent="0.25">
      <c r="A158" s="5">
        <v>146</v>
      </c>
      <c r="B158" s="5">
        <v>88</v>
      </c>
      <c r="C158" s="18" t="s">
        <v>189</v>
      </c>
      <c r="D158" s="5">
        <v>35102</v>
      </c>
      <c r="E158" s="18" t="s">
        <v>190</v>
      </c>
      <c r="F158" s="14" t="s">
        <v>349</v>
      </c>
      <c r="G158" s="15" t="s">
        <v>350</v>
      </c>
      <c r="H158" s="30">
        <v>546982.18000000005</v>
      </c>
      <c r="I158" s="37" t="s">
        <v>440</v>
      </c>
      <c r="J158" s="5" t="s">
        <v>16</v>
      </c>
      <c r="K158" s="5" t="s">
        <v>193</v>
      </c>
      <c r="L158" s="5" t="s">
        <v>26</v>
      </c>
      <c r="M158" s="11">
        <v>44287</v>
      </c>
      <c r="N158" s="16">
        <v>44530</v>
      </c>
    </row>
    <row r="159" spans="1:14" ht="25.5" x14ac:dyDescent="0.25">
      <c r="A159" s="5">
        <v>147</v>
      </c>
      <c r="B159" s="5">
        <v>89</v>
      </c>
      <c r="C159" s="18" t="s">
        <v>189</v>
      </c>
      <c r="D159" s="5">
        <v>35102</v>
      </c>
      <c r="E159" s="18" t="s">
        <v>190</v>
      </c>
      <c r="F159" s="14" t="s">
        <v>351</v>
      </c>
      <c r="G159" s="15" t="s">
        <v>352</v>
      </c>
      <c r="H159" s="30">
        <v>529316.09</v>
      </c>
      <c r="I159" s="37" t="s">
        <v>440</v>
      </c>
      <c r="J159" s="5" t="s">
        <v>16</v>
      </c>
      <c r="K159" s="5" t="s">
        <v>193</v>
      </c>
      <c r="L159" s="5" t="s">
        <v>26</v>
      </c>
      <c r="M159" s="11">
        <v>44287</v>
      </c>
      <c r="N159" s="16">
        <v>44530</v>
      </c>
    </row>
    <row r="160" spans="1:14" ht="38.25" x14ac:dyDescent="0.25">
      <c r="A160" s="5">
        <v>148</v>
      </c>
      <c r="B160" s="5">
        <v>90</v>
      </c>
      <c r="C160" s="18" t="s">
        <v>189</v>
      </c>
      <c r="D160" s="5">
        <v>35102</v>
      </c>
      <c r="E160" s="18" t="s">
        <v>190</v>
      </c>
      <c r="F160" s="14" t="s">
        <v>353</v>
      </c>
      <c r="G160" s="15" t="s">
        <v>354</v>
      </c>
      <c r="H160" s="30">
        <v>518973.77</v>
      </c>
      <c r="I160" s="37" t="s">
        <v>440</v>
      </c>
      <c r="J160" s="5" t="s">
        <v>16</v>
      </c>
      <c r="K160" s="5" t="s">
        <v>193</v>
      </c>
      <c r="L160" s="5" t="s">
        <v>26</v>
      </c>
      <c r="M160" s="11">
        <v>44287</v>
      </c>
      <c r="N160" s="16">
        <v>44530</v>
      </c>
    </row>
    <row r="161" spans="1:14" ht="38.25" x14ac:dyDescent="0.25">
      <c r="A161" s="5">
        <v>149</v>
      </c>
      <c r="B161" s="5">
        <v>91</v>
      </c>
      <c r="C161" s="18" t="s">
        <v>189</v>
      </c>
      <c r="D161" s="5">
        <v>35102</v>
      </c>
      <c r="E161" s="18" t="s">
        <v>190</v>
      </c>
      <c r="F161" s="14" t="s">
        <v>355</v>
      </c>
      <c r="G161" s="15" t="s">
        <v>356</v>
      </c>
      <c r="H161" s="30">
        <v>512967.32</v>
      </c>
      <c r="I161" s="37" t="s">
        <v>440</v>
      </c>
      <c r="J161" s="5" t="s">
        <v>16</v>
      </c>
      <c r="K161" s="5" t="s">
        <v>193</v>
      </c>
      <c r="L161" s="5" t="s">
        <v>26</v>
      </c>
      <c r="M161" s="11">
        <v>44287</v>
      </c>
      <c r="N161" s="16">
        <v>44530</v>
      </c>
    </row>
    <row r="162" spans="1:14" ht="25.5" x14ac:dyDescent="0.25">
      <c r="A162" s="5">
        <v>150</v>
      </c>
      <c r="B162" s="5">
        <v>92</v>
      </c>
      <c r="C162" s="18" t="s">
        <v>189</v>
      </c>
      <c r="D162" s="5">
        <v>35102</v>
      </c>
      <c r="E162" s="18" t="s">
        <v>190</v>
      </c>
      <c r="F162" s="14" t="s">
        <v>357</v>
      </c>
      <c r="G162" s="15" t="s">
        <v>358</v>
      </c>
      <c r="H162" s="30">
        <v>504819.62</v>
      </c>
      <c r="I162" s="37" t="s">
        <v>440</v>
      </c>
      <c r="J162" s="5" t="s">
        <v>16</v>
      </c>
      <c r="K162" s="5" t="s">
        <v>193</v>
      </c>
      <c r="L162" s="5" t="s">
        <v>26</v>
      </c>
      <c r="M162" s="11">
        <v>44287</v>
      </c>
      <c r="N162" s="16">
        <v>44530</v>
      </c>
    </row>
    <row r="163" spans="1:14" ht="25.5" x14ac:dyDescent="0.25">
      <c r="A163" s="5">
        <v>151</v>
      </c>
      <c r="B163" s="5">
        <v>93</v>
      </c>
      <c r="C163" s="18" t="s">
        <v>189</v>
      </c>
      <c r="D163" s="5">
        <v>35102</v>
      </c>
      <c r="E163" s="18" t="s">
        <v>190</v>
      </c>
      <c r="F163" s="14" t="s">
        <v>359</v>
      </c>
      <c r="G163" s="15" t="s">
        <v>360</v>
      </c>
      <c r="H163" s="30">
        <v>502404.2</v>
      </c>
      <c r="I163" s="37" t="s">
        <v>440</v>
      </c>
      <c r="J163" s="5" t="s">
        <v>16</v>
      </c>
      <c r="K163" s="5" t="s">
        <v>193</v>
      </c>
      <c r="L163" s="5" t="s">
        <v>26</v>
      </c>
      <c r="M163" s="11">
        <v>44287</v>
      </c>
      <c r="N163" s="16">
        <v>44530</v>
      </c>
    </row>
    <row r="164" spans="1:14" ht="25.5" x14ac:dyDescent="0.25">
      <c r="A164" s="5">
        <v>152</v>
      </c>
      <c r="B164" s="5">
        <v>94</v>
      </c>
      <c r="C164" s="18" t="s">
        <v>189</v>
      </c>
      <c r="D164" s="5">
        <v>35102</v>
      </c>
      <c r="E164" s="18" t="s">
        <v>190</v>
      </c>
      <c r="F164" s="14" t="s">
        <v>361</v>
      </c>
      <c r="G164" s="15" t="s">
        <v>362</v>
      </c>
      <c r="H164" s="30">
        <v>496468.62</v>
      </c>
      <c r="I164" s="37" t="s">
        <v>440</v>
      </c>
      <c r="J164" s="5" t="s">
        <v>16</v>
      </c>
      <c r="K164" s="5" t="s">
        <v>193</v>
      </c>
      <c r="L164" s="5" t="s">
        <v>26</v>
      </c>
      <c r="M164" s="11">
        <v>44287</v>
      </c>
      <c r="N164" s="16">
        <v>44530</v>
      </c>
    </row>
    <row r="165" spans="1:14" ht="25.5" x14ac:dyDescent="0.25">
      <c r="A165" s="5">
        <v>153</v>
      </c>
      <c r="B165" s="5">
        <v>95</v>
      </c>
      <c r="C165" s="18" t="s">
        <v>189</v>
      </c>
      <c r="D165" s="5">
        <v>35102</v>
      </c>
      <c r="E165" s="18" t="s">
        <v>190</v>
      </c>
      <c r="F165" s="14" t="s">
        <v>363</v>
      </c>
      <c r="G165" s="15" t="s">
        <v>329</v>
      </c>
      <c r="H165" s="30">
        <v>492455.94</v>
      </c>
      <c r="I165" s="37" t="s">
        <v>440</v>
      </c>
      <c r="J165" s="5" t="s">
        <v>16</v>
      </c>
      <c r="K165" s="5" t="s">
        <v>193</v>
      </c>
      <c r="L165" s="5" t="s">
        <v>26</v>
      </c>
      <c r="M165" s="11">
        <v>44287</v>
      </c>
      <c r="N165" s="16">
        <v>44530</v>
      </c>
    </row>
    <row r="166" spans="1:14" ht="25.5" x14ac:dyDescent="0.25">
      <c r="A166" s="5">
        <v>154</v>
      </c>
      <c r="B166" s="5">
        <v>96</v>
      </c>
      <c r="C166" s="18" t="s">
        <v>189</v>
      </c>
      <c r="D166" s="5">
        <v>35102</v>
      </c>
      <c r="E166" s="18" t="s">
        <v>190</v>
      </c>
      <c r="F166" s="14" t="s">
        <v>364</v>
      </c>
      <c r="G166" s="15" t="s">
        <v>365</v>
      </c>
      <c r="H166" s="30">
        <v>482989.4</v>
      </c>
      <c r="I166" s="37" t="s">
        <v>440</v>
      </c>
      <c r="J166" s="5" t="s">
        <v>16</v>
      </c>
      <c r="K166" s="5" t="s">
        <v>193</v>
      </c>
      <c r="L166" s="5" t="s">
        <v>26</v>
      </c>
      <c r="M166" s="11">
        <v>44287</v>
      </c>
      <c r="N166" s="16">
        <v>44530</v>
      </c>
    </row>
    <row r="167" spans="1:14" ht="25.5" x14ac:dyDescent="0.25">
      <c r="A167" s="5">
        <v>155</v>
      </c>
      <c r="B167" s="5">
        <v>97</v>
      </c>
      <c r="C167" s="18" t="s">
        <v>189</v>
      </c>
      <c r="D167" s="5">
        <v>35102</v>
      </c>
      <c r="E167" s="18" t="s">
        <v>190</v>
      </c>
      <c r="F167" s="14" t="s">
        <v>366</v>
      </c>
      <c r="G167" s="15" t="s">
        <v>367</v>
      </c>
      <c r="H167" s="30">
        <v>460023.59</v>
      </c>
      <c r="I167" s="37" t="s">
        <v>440</v>
      </c>
      <c r="J167" s="5" t="s">
        <v>16</v>
      </c>
      <c r="K167" s="5" t="s">
        <v>193</v>
      </c>
      <c r="L167" s="5" t="s">
        <v>26</v>
      </c>
      <c r="M167" s="11">
        <v>44287</v>
      </c>
      <c r="N167" s="16">
        <v>44530</v>
      </c>
    </row>
    <row r="168" spans="1:14" ht="25.5" x14ac:dyDescent="0.25">
      <c r="A168" s="5">
        <v>156</v>
      </c>
      <c r="B168" s="5">
        <v>98</v>
      </c>
      <c r="C168" s="18" t="s">
        <v>189</v>
      </c>
      <c r="D168" s="5">
        <v>35102</v>
      </c>
      <c r="E168" s="18" t="s">
        <v>190</v>
      </c>
      <c r="F168" s="14" t="s">
        <v>368</v>
      </c>
      <c r="G168" s="15" t="s">
        <v>369</v>
      </c>
      <c r="H168" s="30">
        <v>459795.59</v>
      </c>
      <c r="I168" s="37" t="s">
        <v>440</v>
      </c>
      <c r="J168" s="5" t="s">
        <v>16</v>
      </c>
      <c r="K168" s="5" t="s">
        <v>193</v>
      </c>
      <c r="L168" s="5" t="s">
        <v>26</v>
      </c>
      <c r="M168" s="11">
        <v>44287</v>
      </c>
      <c r="N168" s="16">
        <v>44530</v>
      </c>
    </row>
    <row r="169" spans="1:14" ht="25.5" x14ac:dyDescent="0.25">
      <c r="A169" s="5">
        <v>157</v>
      </c>
      <c r="B169" s="5">
        <v>99</v>
      </c>
      <c r="C169" s="18" t="s">
        <v>189</v>
      </c>
      <c r="D169" s="5">
        <v>35102</v>
      </c>
      <c r="E169" s="18" t="s">
        <v>190</v>
      </c>
      <c r="F169" s="14" t="s">
        <v>370</v>
      </c>
      <c r="G169" s="15" t="s">
        <v>371</v>
      </c>
      <c r="H169" s="30">
        <v>456902.28</v>
      </c>
      <c r="I169" s="37" t="s">
        <v>440</v>
      </c>
      <c r="J169" s="5" t="s">
        <v>16</v>
      </c>
      <c r="K169" s="5" t="s">
        <v>193</v>
      </c>
      <c r="L169" s="5" t="s">
        <v>26</v>
      </c>
      <c r="M169" s="11">
        <v>44287</v>
      </c>
      <c r="N169" s="16">
        <v>44530</v>
      </c>
    </row>
    <row r="170" spans="1:14" ht="25.5" x14ac:dyDescent="0.25">
      <c r="A170" s="5">
        <v>158</v>
      </c>
      <c r="B170" s="5">
        <v>100</v>
      </c>
      <c r="C170" s="18" t="s">
        <v>189</v>
      </c>
      <c r="D170" s="5">
        <v>35102</v>
      </c>
      <c r="E170" s="18" t="s">
        <v>190</v>
      </c>
      <c r="F170" s="14" t="s">
        <v>372</v>
      </c>
      <c r="G170" s="15" t="s">
        <v>373</v>
      </c>
      <c r="H170" s="30">
        <v>440565.83</v>
      </c>
      <c r="I170" s="37" t="s">
        <v>440</v>
      </c>
      <c r="J170" s="5" t="s">
        <v>16</v>
      </c>
      <c r="K170" s="5" t="s">
        <v>193</v>
      </c>
      <c r="L170" s="5" t="s">
        <v>26</v>
      </c>
      <c r="M170" s="11">
        <v>44287</v>
      </c>
      <c r="N170" s="16">
        <v>44530</v>
      </c>
    </row>
    <row r="171" spans="1:14" ht="25.5" x14ac:dyDescent="0.25">
      <c r="A171" s="5">
        <v>159</v>
      </c>
      <c r="B171" s="5">
        <v>101</v>
      </c>
      <c r="C171" s="18" t="s">
        <v>189</v>
      </c>
      <c r="D171" s="5">
        <v>35102</v>
      </c>
      <c r="E171" s="18" t="s">
        <v>190</v>
      </c>
      <c r="F171" s="14" t="s">
        <v>374</v>
      </c>
      <c r="G171" s="15" t="s">
        <v>239</v>
      </c>
      <c r="H171" s="30">
        <v>437645.58</v>
      </c>
      <c r="I171" s="37" t="s">
        <v>440</v>
      </c>
      <c r="J171" s="5" t="s">
        <v>16</v>
      </c>
      <c r="K171" s="5" t="s">
        <v>193</v>
      </c>
      <c r="L171" s="5" t="s">
        <v>26</v>
      </c>
      <c r="M171" s="11">
        <v>44287</v>
      </c>
      <c r="N171" s="16">
        <v>44530</v>
      </c>
    </row>
    <row r="172" spans="1:14" ht="25.5" x14ac:dyDescent="0.25">
      <c r="A172" s="5">
        <v>160</v>
      </c>
      <c r="B172" s="5">
        <v>102</v>
      </c>
      <c r="C172" s="18" t="s">
        <v>189</v>
      </c>
      <c r="D172" s="5">
        <v>35102</v>
      </c>
      <c r="E172" s="18" t="s">
        <v>190</v>
      </c>
      <c r="F172" s="14" t="s">
        <v>375</v>
      </c>
      <c r="G172" s="15" t="s">
        <v>376</v>
      </c>
      <c r="H172" s="30">
        <v>434500.81</v>
      </c>
      <c r="I172" s="37" t="s">
        <v>440</v>
      </c>
      <c r="J172" s="5" t="s">
        <v>16</v>
      </c>
      <c r="K172" s="5" t="s">
        <v>193</v>
      </c>
      <c r="L172" s="5" t="s">
        <v>26</v>
      </c>
      <c r="M172" s="11">
        <v>44287</v>
      </c>
      <c r="N172" s="16">
        <v>44530</v>
      </c>
    </row>
    <row r="173" spans="1:14" ht="25.5" x14ac:dyDescent="0.25">
      <c r="A173" s="5">
        <v>161</v>
      </c>
      <c r="B173" s="5">
        <v>103</v>
      </c>
      <c r="C173" s="18" t="s">
        <v>189</v>
      </c>
      <c r="D173" s="5">
        <v>35102</v>
      </c>
      <c r="E173" s="18" t="s">
        <v>190</v>
      </c>
      <c r="F173" s="14" t="s">
        <v>377</v>
      </c>
      <c r="G173" s="15" t="s">
        <v>378</v>
      </c>
      <c r="H173" s="30">
        <v>431466.77</v>
      </c>
      <c r="I173" s="37" t="s">
        <v>440</v>
      </c>
      <c r="J173" s="5" t="s">
        <v>16</v>
      </c>
      <c r="K173" s="5" t="s">
        <v>193</v>
      </c>
      <c r="L173" s="5" t="s">
        <v>26</v>
      </c>
      <c r="M173" s="11">
        <v>44287</v>
      </c>
      <c r="N173" s="16">
        <v>44530</v>
      </c>
    </row>
    <row r="174" spans="1:14" ht="38.25" x14ac:dyDescent="0.25">
      <c r="A174" s="5">
        <v>162</v>
      </c>
      <c r="B174" s="5">
        <v>104</v>
      </c>
      <c r="C174" s="18" t="s">
        <v>189</v>
      </c>
      <c r="D174" s="5">
        <v>35102</v>
      </c>
      <c r="E174" s="18" t="s">
        <v>190</v>
      </c>
      <c r="F174" s="14" t="s">
        <v>379</v>
      </c>
      <c r="G174" s="15" t="s">
        <v>380</v>
      </c>
      <c r="H174" s="30">
        <v>395633.97</v>
      </c>
      <c r="I174" s="37" t="s">
        <v>440</v>
      </c>
      <c r="J174" s="5" t="s">
        <v>16</v>
      </c>
      <c r="K174" s="5" t="s">
        <v>193</v>
      </c>
      <c r="L174" s="5" t="s">
        <v>26</v>
      </c>
      <c r="M174" s="11">
        <v>44287</v>
      </c>
      <c r="N174" s="16">
        <v>44530</v>
      </c>
    </row>
    <row r="175" spans="1:14" ht="25.5" x14ac:dyDescent="0.25">
      <c r="A175" s="5">
        <v>163</v>
      </c>
      <c r="B175" s="5">
        <v>105</v>
      </c>
      <c r="C175" s="18" t="s">
        <v>189</v>
      </c>
      <c r="D175" s="5">
        <v>35102</v>
      </c>
      <c r="E175" s="18" t="s">
        <v>190</v>
      </c>
      <c r="F175" s="14" t="s">
        <v>381</v>
      </c>
      <c r="G175" s="15" t="s">
        <v>382</v>
      </c>
      <c r="H175" s="30">
        <v>378322.46</v>
      </c>
      <c r="I175" s="37" t="s">
        <v>440</v>
      </c>
      <c r="J175" s="5" t="s">
        <v>16</v>
      </c>
      <c r="K175" s="5" t="s">
        <v>193</v>
      </c>
      <c r="L175" s="5" t="s">
        <v>26</v>
      </c>
      <c r="M175" s="11">
        <v>44287</v>
      </c>
      <c r="N175" s="16">
        <v>44530</v>
      </c>
    </row>
    <row r="176" spans="1:14" ht="25.5" x14ac:dyDescent="0.25">
      <c r="A176" s="5">
        <v>164</v>
      </c>
      <c r="B176" s="5">
        <v>106</v>
      </c>
      <c r="C176" s="18" t="s">
        <v>189</v>
      </c>
      <c r="D176" s="5">
        <v>35102</v>
      </c>
      <c r="E176" s="18" t="s">
        <v>190</v>
      </c>
      <c r="F176" s="14" t="s">
        <v>383</v>
      </c>
      <c r="G176" s="15" t="s">
        <v>384</v>
      </c>
      <c r="H176" s="30">
        <v>313387.51</v>
      </c>
      <c r="I176" s="37" t="s">
        <v>440</v>
      </c>
      <c r="J176" s="5" t="s">
        <v>16</v>
      </c>
      <c r="K176" s="5" t="s">
        <v>193</v>
      </c>
      <c r="L176" s="5" t="s">
        <v>26</v>
      </c>
      <c r="M176" s="11">
        <v>44287</v>
      </c>
      <c r="N176" s="16">
        <v>44530</v>
      </c>
    </row>
    <row r="177" spans="1:14" ht="25.5" x14ac:dyDescent="0.25">
      <c r="A177" s="5">
        <v>165</v>
      </c>
      <c r="B177" s="5">
        <v>107</v>
      </c>
      <c r="C177" s="18" t="s">
        <v>189</v>
      </c>
      <c r="D177" s="5">
        <v>35102</v>
      </c>
      <c r="E177" s="18" t="s">
        <v>190</v>
      </c>
      <c r="F177" s="14" t="s">
        <v>385</v>
      </c>
      <c r="G177" s="15" t="s">
        <v>222</v>
      </c>
      <c r="H177" s="30">
        <v>298310.05</v>
      </c>
      <c r="I177" s="37" t="s">
        <v>440</v>
      </c>
      <c r="J177" s="5" t="s">
        <v>16</v>
      </c>
      <c r="K177" s="5" t="s">
        <v>193</v>
      </c>
      <c r="L177" s="5" t="s">
        <v>26</v>
      </c>
      <c r="M177" s="11">
        <v>44287</v>
      </c>
      <c r="N177" s="16">
        <v>44530</v>
      </c>
    </row>
    <row r="178" spans="1:14" ht="25.5" x14ac:dyDescent="0.25">
      <c r="A178" s="5">
        <v>166</v>
      </c>
      <c r="B178" s="5">
        <v>108</v>
      </c>
      <c r="C178" s="18" t="s">
        <v>189</v>
      </c>
      <c r="D178" s="5">
        <v>35102</v>
      </c>
      <c r="E178" s="18" t="s">
        <v>190</v>
      </c>
      <c r="F178" s="14" t="s">
        <v>386</v>
      </c>
      <c r="G178" s="15" t="s">
        <v>239</v>
      </c>
      <c r="H178" s="30">
        <v>291293.75</v>
      </c>
      <c r="I178" s="37" t="s">
        <v>440</v>
      </c>
      <c r="J178" s="5" t="s">
        <v>16</v>
      </c>
      <c r="K178" s="5" t="s">
        <v>193</v>
      </c>
      <c r="L178" s="5" t="s">
        <v>26</v>
      </c>
      <c r="M178" s="11">
        <v>44287</v>
      </c>
      <c r="N178" s="16">
        <v>44530</v>
      </c>
    </row>
    <row r="179" spans="1:14" ht="25.5" x14ac:dyDescent="0.25">
      <c r="A179" s="5">
        <v>167</v>
      </c>
      <c r="B179" s="5">
        <v>109</v>
      </c>
      <c r="C179" s="18" t="s">
        <v>189</v>
      </c>
      <c r="D179" s="5">
        <v>35102</v>
      </c>
      <c r="E179" s="18" t="s">
        <v>190</v>
      </c>
      <c r="F179" s="14" t="s">
        <v>387</v>
      </c>
      <c r="G179" s="15" t="s">
        <v>214</v>
      </c>
      <c r="H179" s="30">
        <v>241820.65</v>
      </c>
      <c r="I179" s="37" t="s">
        <v>440</v>
      </c>
      <c r="J179" s="5" t="s">
        <v>16</v>
      </c>
      <c r="K179" s="5" t="s">
        <v>193</v>
      </c>
      <c r="L179" s="5" t="s">
        <v>26</v>
      </c>
      <c r="M179" s="11">
        <v>44287</v>
      </c>
      <c r="N179" s="16">
        <v>44530</v>
      </c>
    </row>
    <row r="180" spans="1:14" ht="25.5" x14ac:dyDescent="0.25">
      <c r="A180" s="5">
        <v>168</v>
      </c>
      <c r="B180" s="5">
        <v>110</v>
      </c>
      <c r="C180" s="18" t="s">
        <v>189</v>
      </c>
      <c r="D180" s="5">
        <v>35102</v>
      </c>
      <c r="E180" s="18" t="s">
        <v>190</v>
      </c>
      <c r="F180" s="14" t="s">
        <v>388</v>
      </c>
      <c r="G180" s="15" t="s">
        <v>389</v>
      </c>
      <c r="H180" s="30">
        <v>235071.27</v>
      </c>
      <c r="I180" s="37" t="s">
        <v>440</v>
      </c>
      <c r="J180" s="5" t="s">
        <v>16</v>
      </c>
      <c r="K180" s="5" t="s">
        <v>193</v>
      </c>
      <c r="L180" s="5" t="s">
        <v>26</v>
      </c>
      <c r="M180" s="11">
        <v>44287</v>
      </c>
      <c r="N180" s="16">
        <v>44530</v>
      </c>
    </row>
    <row r="181" spans="1:14" ht="25.5" x14ac:dyDescent="0.25">
      <c r="A181" s="5">
        <v>169</v>
      </c>
      <c r="B181" s="5">
        <v>111</v>
      </c>
      <c r="C181" s="18" t="s">
        <v>189</v>
      </c>
      <c r="D181" s="5">
        <v>35102</v>
      </c>
      <c r="E181" s="18" t="s">
        <v>190</v>
      </c>
      <c r="F181" s="14" t="s">
        <v>390</v>
      </c>
      <c r="G181" s="15" t="s">
        <v>371</v>
      </c>
      <c r="H181" s="30">
        <v>223940.99</v>
      </c>
      <c r="I181" s="37" t="s">
        <v>440</v>
      </c>
      <c r="J181" s="5" t="s">
        <v>16</v>
      </c>
      <c r="K181" s="5" t="s">
        <v>193</v>
      </c>
      <c r="L181" s="5" t="s">
        <v>26</v>
      </c>
      <c r="M181" s="11">
        <v>44287</v>
      </c>
      <c r="N181" s="16">
        <v>44530</v>
      </c>
    </row>
    <row r="182" spans="1:14" ht="25.5" x14ac:dyDescent="0.25">
      <c r="A182" s="5">
        <v>170</v>
      </c>
      <c r="B182" s="5">
        <v>112</v>
      </c>
      <c r="C182" s="18" t="s">
        <v>189</v>
      </c>
      <c r="D182" s="5">
        <v>35102</v>
      </c>
      <c r="E182" s="18" t="s">
        <v>190</v>
      </c>
      <c r="F182" s="14" t="s">
        <v>391</v>
      </c>
      <c r="G182" s="15" t="s">
        <v>392</v>
      </c>
      <c r="H182" s="30">
        <v>95427.24</v>
      </c>
      <c r="I182" s="37" t="s">
        <v>440</v>
      </c>
      <c r="J182" s="5" t="s">
        <v>16</v>
      </c>
      <c r="K182" s="5" t="s">
        <v>193</v>
      </c>
      <c r="L182" s="5" t="s">
        <v>26</v>
      </c>
      <c r="M182" s="11">
        <v>44287</v>
      </c>
      <c r="N182" s="16">
        <v>44530</v>
      </c>
    </row>
    <row r="183" spans="1:14" ht="38.25" x14ac:dyDescent="0.25">
      <c r="A183" s="5">
        <v>171</v>
      </c>
      <c r="B183" s="5">
        <v>113</v>
      </c>
      <c r="C183" s="5" t="s">
        <v>9</v>
      </c>
      <c r="D183" s="5">
        <v>35102</v>
      </c>
      <c r="E183" s="5" t="s">
        <v>190</v>
      </c>
      <c r="F183" s="17" t="s">
        <v>393</v>
      </c>
      <c r="G183" s="15" t="s">
        <v>394</v>
      </c>
      <c r="H183" s="30">
        <v>60716.800000000003</v>
      </c>
      <c r="I183" s="37" t="s">
        <v>439</v>
      </c>
      <c r="J183" s="5" t="s">
        <v>16</v>
      </c>
      <c r="K183" s="5" t="s">
        <v>193</v>
      </c>
      <c r="L183" s="15" t="s">
        <v>26</v>
      </c>
      <c r="M183" s="11">
        <v>44348</v>
      </c>
      <c r="N183" s="16">
        <v>44561</v>
      </c>
    </row>
    <row r="184" spans="1:14" ht="38.25" x14ac:dyDescent="0.25">
      <c r="A184" s="5">
        <v>172</v>
      </c>
      <c r="B184" s="5">
        <v>114</v>
      </c>
      <c r="C184" s="5" t="s">
        <v>9</v>
      </c>
      <c r="D184" s="5">
        <v>35102</v>
      </c>
      <c r="E184" s="5" t="s">
        <v>190</v>
      </c>
      <c r="F184" s="17" t="s">
        <v>396</v>
      </c>
      <c r="G184" s="15" t="s">
        <v>397</v>
      </c>
      <c r="H184" s="30">
        <v>102709.75999999999</v>
      </c>
      <c r="I184" s="37" t="s">
        <v>439</v>
      </c>
      <c r="J184" s="5" t="s">
        <v>16</v>
      </c>
      <c r="K184" s="5" t="s">
        <v>193</v>
      </c>
      <c r="L184" s="15" t="s">
        <v>26</v>
      </c>
      <c r="M184" s="11">
        <v>44348</v>
      </c>
      <c r="N184" s="16">
        <v>44561</v>
      </c>
    </row>
    <row r="185" spans="1:14" ht="38.25" x14ac:dyDescent="0.25">
      <c r="A185" s="5">
        <v>173</v>
      </c>
      <c r="B185" s="5">
        <v>115</v>
      </c>
      <c r="C185" s="5" t="s">
        <v>9</v>
      </c>
      <c r="D185" s="5">
        <v>35102</v>
      </c>
      <c r="E185" s="5" t="s">
        <v>190</v>
      </c>
      <c r="F185" s="17" t="s">
        <v>398</v>
      </c>
      <c r="G185" s="15" t="s">
        <v>251</v>
      </c>
      <c r="H185" s="30">
        <v>250000</v>
      </c>
      <c r="I185" s="37" t="s">
        <v>439</v>
      </c>
      <c r="J185" s="5" t="s">
        <v>16</v>
      </c>
      <c r="K185" s="5" t="s">
        <v>193</v>
      </c>
      <c r="L185" s="15" t="s">
        <v>26</v>
      </c>
      <c r="M185" s="11">
        <v>44348</v>
      </c>
      <c r="N185" s="16">
        <v>44561</v>
      </c>
    </row>
    <row r="186" spans="1:14" ht="25.5" x14ac:dyDescent="0.25">
      <c r="A186" s="5">
        <v>174</v>
      </c>
      <c r="B186" s="5">
        <v>116</v>
      </c>
      <c r="C186" s="5" t="s">
        <v>9</v>
      </c>
      <c r="D186" s="5">
        <v>35102</v>
      </c>
      <c r="E186" s="5" t="s">
        <v>190</v>
      </c>
      <c r="F186" s="17" t="s">
        <v>399</v>
      </c>
      <c r="G186" s="15" t="s">
        <v>394</v>
      </c>
      <c r="H186" s="30">
        <v>1457203.2</v>
      </c>
      <c r="I186" s="37" t="s">
        <v>440</v>
      </c>
      <c r="J186" s="5" t="s">
        <v>13</v>
      </c>
      <c r="K186" s="5" t="s">
        <v>193</v>
      </c>
      <c r="L186" s="15" t="s">
        <v>395</v>
      </c>
      <c r="M186" s="11">
        <v>44348</v>
      </c>
      <c r="N186" s="16">
        <v>44926</v>
      </c>
    </row>
    <row r="187" spans="1:14" ht="25.5" x14ac:dyDescent="0.25">
      <c r="A187" s="5">
        <v>175</v>
      </c>
      <c r="B187" s="5">
        <v>117</v>
      </c>
      <c r="C187" s="5" t="s">
        <v>9</v>
      </c>
      <c r="D187" s="5">
        <v>35102</v>
      </c>
      <c r="E187" s="5" t="s">
        <v>190</v>
      </c>
      <c r="F187" s="17" t="s">
        <v>400</v>
      </c>
      <c r="G187" s="15" t="s">
        <v>397</v>
      </c>
      <c r="H187" s="30">
        <v>2465034.2400000002</v>
      </c>
      <c r="I187" s="37" t="s">
        <v>440</v>
      </c>
      <c r="J187" s="5" t="s">
        <v>13</v>
      </c>
      <c r="K187" s="5" t="s">
        <v>193</v>
      </c>
      <c r="L187" s="15" t="s">
        <v>395</v>
      </c>
      <c r="M187" s="11">
        <v>44348</v>
      </c>
      <c r="N187" s="16">
        <v>44926</v>
      </c>
    </row>
    <row r="188" spans="1:14" ht="25.5" x14ac:dyDescent="0.25">
      <c r="A188" s="5">
        <v>176</v>
      </c>
      <c r="B188" s="5">
        <v>118</v>
      </c>
      <c r="C188" s="5" t="s">
        <v>9</v>
      </c>
      <c r="D188" s="5">
        <v>35102</v>
      </c>
      <c r="E188" s="5" t="s">
        <v>190</v>
      </c>
      <c r="F188" s="17" t="s">
        <v>401</v>
      </c>
      <c r="G188" s="15" t="s">
        <v>251</v>
      </c>
      <c r="H188" s="30">
        <v>7443578</v>
      </c>
      <c r="I188" s="37" t="s">
        <v>440</v>
      </c>
      <c r="J188" s="5" t="s">
        <v>252</v>
      </c>
      <c r="K188" s="5" t="s">
        <v>441</v>
      </c>
      <c r="L188" s="15" t="s">
        <v>395</v>
      </c>
      <c r="M188" s="11">
        <v>44348</v>
      </c>
      <c r="N188" s="16">
        <v>44926</v>
      </c>
    </row>
    <row r="189" spans="1:14" ht="38.25" x14ac:dyDescent="0.25">
      <c r="A189" s="5">
        <v>177</v>
      </c>
      <c r="B189" s="5">
        <v>119</v>
      </c>
      <c r="C189" s="5" t="s">
        <v>9</v>
      </c>
      <c r="D189" s="5">
        <v>35102</v>
      </c>
      <c r="E189" s="18" t="s">
        <v>190</v>
      </c>
      <c r="F189" s="14" t="s">
        <v>402</v>
      </c>
      <c r="G189" s="15" t="s">
        <v>403</v>
      </c>
      <c r="H189" s="30">
        <v>758573.88</v>
      </c>
      <c r="I189" s="37" t="s">
        <v>439</v>
      </c>
      <c r="J189" s="5" t="s">
        <v>13</v>
      </c>
      <c r="K189" s="15" t="s">
        <v>193</v>
      </c>
      <c r="L189" s="15" t="s">
        <v>395</v>
      </c>
      <c r="M189" s="11">
        <v>44348</v>
      </c>
      <c r="N189" s="16">
        <v>44926</v>
      </c>
    </row>
    <row r="190" spans="1:14" ht="25.5" x14ac:dyDescent="0.25">
      <c r="A190" s="5">
        <v>178</v>
      </c>
      <c r="B190" s="5">
        <v>120</v>
      </c>
      <c r="C190" s="5" t="s">
        <v>9</v>
      </c>
      <c r="D190" s="5">
        <v>35102</v>
      </c>
      <c r="E190" s="18" t="s">
        <v>190</v>
      </c>
      <c r="F190" s="14" t="s">
        <v>404</v>
      </c>
      <c r="G190" s="15" t="s">
        <v>283</v>
      </c>
      <c r="H190" s="30">
        <v>7700384</v>
      </c>
      <c r="I190" s="37" t="s">
        <v>440</v>
      </c>
      <c r="J190" s="5" t="s">
        <v>252</v>
      </c>
      <c r="K190" s="5" t="s">
        <v>441</v>
      </c>
      <c r="L190" s="15" t="s">
        <v>395</v>
      </c>
      <c r="M190" s="11">
        <v>44348</v>
      </c>
      <c r="N190" s="16">
        <v>44926</v>
      </c>
    </row>
    <row r="191" spans="1:14" ht="25.5" x14ac:dyDescent="0.25">
      <c r="A191" s="5">
        <v>179</v>
      </c>
      <c r="B191" s="5">
        <v>121</v>
      </c>
      <c r="C191" s="5" t="s">
        <v>9</v>
      </c>
      <c r="D191" s="5">
        <v>35102</v>
      </c>
      <c r="E191" s="18" t="s">
        <v>190</v>
      </c>
      <c r="F191" s="14" t="s">
        <v>405</v>
      </c>
      <c r="G191" s="15" t="s">
        <v>406</v>
      </c>
      <c r="H191" s="30">
        <v>3636995</v>
      </c>
      <c r="I191" s="37" t="s">
        <v>440</v>
      </c>
      <c r="J191" s="5" t="s">
        <v>252</v>
      </c>
      <c r="K191" s="5" t="s">
        <v>441</v>
      </c>
      <c r="L191" s="15" t="s">
        <v>395</v>
      </c>
      <c r="M191" s="11">
        <v>44348</v>
      </c>
      <c r="N191" s="16">
        <v>44926</v>
      </c>
    </row>
    <row r="192" spans="1:14" ht="25.5" x14ac:dyDescent="0.25">
      <c r="A192" s="5">
        <v>180</v>
      </c>
      <c r="B192" s="5">
        <v>122</v>
      </c>
      <c r="C192" s="5" t="s">
        <v>9</v>
      </c>
      <c r="D192" s="5">
        <v>35102</v>
      </c>
      <c r="E192" s="18" t="s">
        <v>190</v>
      </c>
      <c r="F192" s="14" t="s">
        <v>407</v>
      </c>
      <c r="G192" s="15" t="s">
        <v>408</v>
      </c>
      <c r="H192" s="30">
        <v>4787062</v>
      </c>
      <c r="I192" s="37" t="s">
        <v>440</v>
      </c>
      <c r="J192" s="5" t="s">
        <v>252</v>
      </c>
      <c r="K192" s="5" t="s">
        <v>441</v>
      </c>
      <c r="L192" s="15" t="s">
        <v>395</v>
      </c>
      <c r="M192" s="11">
        <v>44348</v>
      </c>
      <c r="N192" s="16">
        <v>44926</v>
      </c>
    </row>
    <row r="193" spans="1:15" ht="25.5" x14ac:dyDescent="0.25">
      <c r="A193" s="5">
        <v>181</v>
      </c>
      <c r="B193" s="5">
        <v>123</v>
      </c>
      <c r="C193" s="5" t="s">
        <v>9</v>
      </c>
      <c r="D193" s="5">
        <v>35102</v>
      </c>
      <c r="E193" s="18" t="s">
        <v>190</v>
      </c>
      <c r="F193" s="14" t="s">
        <v>409</v>
      </c>
      <c r="G193" s="15" t="s">
        <v>403</v>
      </c>
      <c r="H193" s="30">
        <v>18205773.120000001</v>
      </c>
      <c r="I193" s="37" t="s">
        <v>440</v>
      </c>
      <c r="J193" s="5" t="s">
        <v>252</v>
      </c>
      <c r="K193" s="5" t="s">
        <v>441</v>
      </c>
      <c r="L193" s="15" t="s">
        <v>395</v>
      </c>
      <c r="M193" s="11">
        <v>44348</v>
      </c>
      <c r="N193" s="16">
        <v>45291</v>
      </c>
    </row>
    <row r="194" spans="1:15" ht="25.5" x14ac:dyDescent="0.25">
      <c r="A194" s="5">
        <v>182</v>
      </c>
      <c r="B194" s="5">
        <v>124</v>
      </c>
      <c r="C194" s="5" t="s">
        <v>9</v>
      </c>
      <c r="D194" s="5">
        <v>35102</v>
      </c>
      <c r="E194" s="18" t="s">
        <v>190</v>
      </c>
      <c r="F194" s="14" t="s">
        <v>410</v>
      </c>
      <c r="G194" s="15" t="s">
        <v>288</v>
      </c>
      <c r="H194" s="30">
        <v>3212859</v>
      </c>
      <c r="I194" s="37" t="s">
        <v>440</v>
      </c>
      <c r="J194" s="5" t="s">
        <v>252</v>
      </c>
      <c r="K194" s="5" t="s">
        <v>441</v>
      </c>
      <c r="L194" s="15" t="s">
        <v>395</v>
      </c>
      <c r="M194" s="11">
        <v>44348</v>
      </c>
      <c r="N194" s="16">
        <v>44926</v>
      </c>
    </row>
    <row r="195" spans="1:15" ht="25.5" x14ac:dyDescent="0.25">
      <c r="A195" s="5">
        <v>183</v>
      </c>
      <c r="B195" s="5">
        <v>125</v>
      </c>
      <c r="C195" s="5" t="s">
        <v>9</v>
      </c>
      <c r="D195" s="5">
        <v>35102</v>
      </c>
      <c r="E195" s="18" t="s">
        <v>190</v>
      </c>
      <c r="F195" s="14" t="s">
        <v>411</v>
      </c>
      <c r="G195" s="15" t="s">
        <v>378</v>
      </c>
      <c r="H195" s="30">
        <v>1659427</v>
      </c>
      <c r="I195" s="37" t="s">
        <v>440</v>
      </c>
      <c r="J195" s="5" t="s">
        <v>13</v>
      </c>
      <c r="K195" s="15" t="s">
        <v>193</v>
      </c>
      <c r="L195" s="15" t="s">
        <v>395</v>
      </c>
      <c r="M195" s="11">
        <v>44348</v>
      </c>
      <c r="N195" s="16">
        <v>44926</v>
      </c>
    </row>
    <row r="196" spans="1:15" ht="25.5" x14ac:dyDescent="0.25">
      <c r="A196" s="5">
        <v>184</v>
      </c>
      <c r="B196" s="5">
        <v>126</v>
      </c>
      <c r="C196" s="5" t="s">
        <v>9</v>
      </c>
      <c r="D196" s="5">
        <v>35102</v>
      </c>
      <c r="E196" s="18" t="s">
        <v>190</v>
      </c>
      <c r="F196" s="14" t="s">
        <v>412</v>
      </c>
      <c r="G196" s="15" t="s">
        <v>365</v>
      </c>
      <c r="H196" s="30">
        <v>525983</v>
      </c>
      <c r="I196" s="37" t="s">
        <v>440</v>
      </c>
      <c r="J196" s="5" t="s">
        <v>16</v>
      </c>
      <c r="K196" s="15" t="s">
        <v>193</v>
      </c>
      <c r="L196" s="15" t="s">
        <v>395</v>
      </c>
      <c r="M196" s="11">
        <v>44348</v>
      </c>
      <c r="N196" s="16">
        <v>44926</v>
      </c>
    </row>
    <row r="197" spans="1:15" ht="25.5" x14ac:dyDescent="0.25">
      <c r="A197" s="5">
        <v>185</v>
      </c>
      <c r="B197" s="5">
        <v>127</v>
      </c>
      <c r="C197" s="5" t="s">
        <v>9</v>
      </c>
      <c r="D197" s="5">
        <v>35102</v>
      </c>
      <c r="E197" s="18" t="s">
        <v>190</v>
      </c>
      <c r="F197" s="14" t="s">
        <v>413</v>
      </c>
      <c r="G197" s="15" t="s">
        <v>414</v>
      </c>
      <c r="H197" s="30">
        <v>2860625</v>
      </c>
      <c r="I197" s="37" t="s">
        <v>440</v>
      </c>
      <c r="J197" s="5" t="s">
        <v>13</v>
      </c>
      <c r="K197" s="15" t="s">
        <v>193</v>
      </c>
      <c r="L197" s="15" t="s">
        <v>395</v>
      </c>
      <c r="M197" s="11">
        <v>44348</v>
      </c>
      <c r="N197" s="16">
        <v>44926</v>
      </c>
    </row>
    <row r="198" spans="1:15" ht="51" x14ac:dyDescent="0.25">
      <c r="A198" s="5">
        <v>186</v>
      </c>
      <c r="B198" s="5">
        <v>128</v>
      </c>
      <c r="C198" s="5" t="s">
        <v>9</v>
      </c>
      <c r="D198" s="5">
        <v>35102</v>
      </c>
      <c r="E198" s="18" t="s">
        <v>190</v>
      </c>
      <c r="F198" s="14" t="s">
        <v>415</v>
      </c>
      <c r="G198" s="15" t="s">
        <v>416</v>
      </c>
      <c r="H198" s="30">
        <v>934307</v>
      </c>
      <c r="I198" s="37" t="s">
        <v>439</v>
      </c>
      <c r="J198" s="5" t="s">
        <v>13</v>
      </c>
      <c r="K198" s="15" t="s">
        <v>193</v>
      </c>
      <c r="L198" s="15" t="s">
        <v>26</v>
      </c>
      <c r="M198" s="11">
        <v>44348</v>
      </c>
      <c r="N198" s="16">
        <v>44561</v>
      </c>
    </row>
    <row r="199" spans="1:15" ht="51" x14ac:dyDescent="0.25">
      <c r="A199" s="5">
        <v>187</v>
      </c>
      <c r="B199" s="5">
        <v>129</v>
      </c>
      <c r="C199" s="5" t="s">
        <v>9</v>
      </c>
      <c r="D199" s="5">
        <v>35102</v>
      </c>
      <c r="E199" s="18" t="s">
        <v>190</v>
      </c>
      <c r="F199" s="14" t="s">
        <v>417</v>
      </c>
      <c r="G199" s="15" t="s">
        <v>258</v>
      </c>
      <c r="H199" s="30">
        <v>848505.45</v>
      </c>
      <c r="I199" s="37" t="s">
        <v>439</v>
      </c>
      <c r="J199" s="5" t="s">
        <v>13</v>
      </c>
      <c r="K199" s="15" t="s">
        <v>193</v>
      </c>
      <c r="L199" s="15" t="s">
        <v>26</v>
      </c>
      <c r="M199" s="11">
        <v>44348</v>
      </c>
      <c r="N199" s="16">
        <v>44561</v>
      </c>
    </row>
    <row r="200" spans="1:15" ht="51" x14ac:dyDescent="0.25">
      <c r="A200" s="5">
        <v>188</v>
      </c>
      <c r="B200" s="5">
        <v>130</v>
      </c>
      <c r="C200" s="5" t="s">
        <v>9</v>
      </c>
      <c r="D200" s="5">
        <v>35102</v>
      </c>
      <c r="E200" s="18" t="s">
        <v>190</v>
      </c>
      <c r="F200" s="14" t="s">
        <v>418</v>
      </c>
      <c r="G200" s="15" t="s">
        <v>419</v>
      </c>
      <c r="H200" s="30">
        <v>847339.9</v>
      </c>
      <c r="I200" s="37" t="s">
        <v>439</v>
      </c>
      <c r="J200" s="5" t="s">
        <v>13</v>
      </c>
      <c r="K200" s="15" t="s">
        <v>193</v>
      </c>
      <c r="L200" s="15" t="s">
        <v>26</v>
      </c>
      <c r="M200" s="11">
        <v>44348</v>
      </c>
      <c r="N200" s="16">
        <v>44561</v>
      </c>
    </row>
    <row r="201" spans="1:15" ht="51" x14ac:dyDescent="0.25">
      <c r="A201" s="5">
        <v>189</v>
      </c>
      <c r="B201" s="5">
        <v>131</v>
      </c>
      <c r="C201" s="5" t="s">
        <v>9</v>
      </c>
      <c r="D201" s="5">
        <v>35102</v>
      </c>
      <c r="E201" s="18" t="s">
        <v>190</v>
      </c>
      <c r="F201" s="14" t="s">
        <v>420</v>
      </c>
      <c r="G201" s="15" t="s">
        <v>421</v>
      </c>
      <c r="H201" s="30">
        <v>404050.2</v>
      </c>
      <c r="I201" s="37" t="s">
        <v>439</v>
      </c>
      <c r="J201" s="5" t="s">
        <v>16</v>
      </c>
      <c r="K201" s="15" t="s">
        <v>193</v>
      </c>
      <c r="L201" s="15" t="s">
        <v>26</v>
      </c>
      <c r="M201" s="11">
        <v>44348</v>
      </c>
      <c r="N201" s="16">
        <v>44561</v>
      </c>
    </row>
    <row r="202" spans="1:15" ht="51" x14ac:dyDescent="0.25">
      <c r="A202" s="5">
        <v>190</v>
      </c>
      <c r="B202" s="5">
        <v>132</v>
      </c>
      <c r="C202" s="5" t="s">
        <v>9</v>
      </c>
      <c r="D202" s="5">
        <v>35102</v>
      </c>
      <c r="E202" s="18" t="s">
        <v>190</v>
      </c>
      <c r="F202" s="14" t="s">
        <v>422</v>
      </c>
      <c r="G202" s="15" t="s">
        <v>408</v>
      </c>
      <c r="H202" s="30">
        <v>387608.2</v>
      </c>
      <c r="I202" s="37" t="s">
        <v>439</v>
      </c>
      <c r="J202" s="5" t="s">
        <v>16</v>
      </c>
      <c r="K202" s="15" t="s">
        <v>193</v>
      </c>
      <c r="L202" s="15" t="s">
        <v>26</v>
      </c>
      <c r="M202" s="11">
        <v>44348</v>
      </c>
      <c r="N202" s="16">
        <v>44561</v>
      </c>
    </row>
    <row r="203" spans="1:15" ht="51" x14ac:dyDescent="0.25">
      <c r="A203" s="5">
        <v>191</v>
      </c>
      <c r="B203" s="5">
        <v>133</v>
      </c>
      <c r="C203" s="5" t="s">
        <v>9</v>
      </c>
      <c r="D203" s="5">
        <v>35102</v>
      </c>
      <c r="E203" s="18" t="s">
        <v>190</v>
      </c>
      <c r="F203" s="14" t="s">
        <v>423</v>
      </c>
      <c r="G203" s="15" t="s">
        <v>424</v>
      </c>
      <c r="H203" s="30">
        <v>375223.95</v>
      </c>
      <c r="I203" s="37" t="s">
        <v>439</v>
      </c>
      <c r="J203" s="5" t="s">
        <v>16</v>
      </c>
      <c r="K203" s="15" t="s">
        <v>193</v>
      </c>
      <c r="L203" s="15" t="s">
        <v>26</v>
      </c>
      <c r="M203" s="11">
        <v>44348</v>
      </c>
      <c r="N203" s="16">
        <v>44561</v>
      </c>
    </row>
    <row r="204" spans="1:15" ht="51" x14ac:dyDescent="0.25">
      <c r="A204" s="5">
        <v>192</v>
      </c>
      <c r="B204" s="5">
        <v>134</v>
      </c>
      <c r="C204" s="5" t="s">
        <v>9</v>
      </c>
      <c r="D204" s="5">
        <v>35102</v>
      </c>
      <c r="E204" s="18" t="s">
        <v>190</v>
      </c>
      <c r="F204" s="14" t="s">
        <v>425</v>
      </c>
      <c r="G204" s="15" t="s">
        <v>426</v>
      </c>
      <c r="H204" s="30">
        <v>373106.35</v>
      </c>
      <c r="I204" s="37" t="s">
        <v>439</v>
      </c>
      <c r="J204" s="5" t="s">
        <v>16</v>
      </c>
      <c r="K204" s="15" t="s">
        <v>193</v>
      </c>
      <c r="L204" s="15" t="s">
        <v>26</v>
      </c>
      <c r="M204" s="11">
        <v>44348</v>
      </c>
      <c r="N204" s="16">
        <v>44561</v>
      </c>
    </row>
    <row r="205" spans="1:15" ht="51" x14ac:dyDescent="0.25">
      <c r="A205" s="5">
        <v>193</v>
      </c>
      <c r="B205" s="5">
        <v>135</v>
      </c>
      <c r="C205" s="5" t="s">
        <v>9</v>
      </c>
      <c r="D205" s="5">
        <v>35102</v>
      </c>
      <c r="E205" s="18" t="s">
        <v>190</v>
      </c>
      <c r="F205" s="14" t="s">
        <v>427</v>
      </c>
      <c r="G205" s="15" t="s">
        <v>195</v>
      </c>
      <c r="H205" s="30">
        <v>323368.45</v>
      </c>
      <c r="I205" s="37" t="s">
        <v>439</v>
      </c>
      <c r="J205" s="5" t="s">
        <v>16</v>
      </c>
      <c r="K205" s="15" t="s">
        <v>193</v>
      </c>
      <c r="L205" s="15" t="s">
        <v>26</v>
      </c>
      <c r="M205" s="11">
        <v>44348</v>
      </c>
      <c r="N205" s="16">
        <v>44561</v>
      </c>
    </row>
    <row r="206" spans="1:15" ht="38.25" x14ac:dyDescent="0.25">
      <c r="A206" s="5">
        <v>194</v>
      </c>
      <c r="B206" s="5">
        <v>1</v>
      </c>
      <c r="C206" s="5" t="s">
        <v>9</v>
      </c>
      <c r="D206" s="5">
        <v>35102</v>
      </c>
      <c r="E206" s="5" t="s">
        <v>135</v>
      </c>
      <c r="F206" s="13" t="s">
        <v>136</v>
      </c>
      <c r="G206" s="5" t="s">
        <v>137</v>
      </c>
      <c r="H206" s="30">
        <v>2332062.7000000002</v>
      </c>
      <c r="I206" s="37" t="s">
        <v>440</v>
      </c>
      <c r="J206" s="5" t="s">
        <v>13</v>
      </c>
      <c r="K206" s="5" t="s">
        <v>14</v>
      </c>
      <c r="L206" s="5" t="s">
        <v>26</v>
      </c>
      <c r="M206" s="11">
        <v>44291</v>
      </c>
      <c r="N206" s="11">
        <v>44502</v>
      </c>
      <c r="O206" s="13">
        <v>44502</v>
      </c>
    </row>
    <row r="207" spans="1:15" ht="25.5" x14ac:dyDescent="0.25">
      <c r="A207" s="5">
        <v>195</v>
      </c>
      <c r="B207" s="5">
        <v>2</v>
      </c>
      <c r="C207" s="5" t="s">
        <v>9</v>
      </c>
      <c r="D207" s="5">
        <v>35102</v>
      </c>
      <c r="E207" s="5" t="s">
        <v>135</v>
      </c>
      <c r="F207" s="13" t="s">
        <v>138</v>
      </c>
      <c r="G207" s="5" t="s">
        <v>139</v>
      </c>
      <c r="H207" s="30">
        <v>2257993.5</v>
      </c>
      <c r="I207" s="37" t="s">
        <v>440</v>
      </c>
      <c r="J207" s="5" t="s">
        <v>13</v>
      </c>
      <c r="K207" s="5" t="s">
        <v>14</v>
      </c>
      <c r="L207" s="5" t="s">
        <v>26</v>
      </c>
      <c r="M207" s="11">
        <v>44291</v>
      </c>
      <c r="N207" s="11">
        <v>44380</v>
      </c>
      <c r="O207" s="13">
        <v>44380</v>
      </c>
    </row>
    <row r="208" spans="1:15" ht="38.25" x14ac:dyDescent="0.25">
      <c r="A208" s="5">
        <v>196</v>
      </c>
      <c r="B208" s="5">
        <v>3</v>
      </c>
      <c r="C208" s="5" t="s">
        <v>9</v>
      </c>
      <c r="D208" s="5">
        <v>35102</v>
      </c>
      <c r="E208" s="5" t="s">
        <v>135</v>
      </c>
      <c r="F208" s="13" t="s">
        <v>140</v>
      </c>
      <c r="G208" s="5" t="s">
        <v>141</v>
      </c>
      <c r="H208" s="30">
        <v>10723634.800000001</v>
      </c>
      <c r="I208" s="37" t="s">
        <v>440</v>
      </c>
      <c r="J208" s="5" t="s">
        <v>252</v>
      </c>
      <c r="K208" s="5" t="s">
        <v>441</v>
      </c>
      <c r="L208" s="5" t="s">
        <v>395</v>
      </c>
      <c r="M208" s="11">
        <v>44340</v>
      </c>
      <c r="N208" s="11">
        <v>44609</v>
      </c>
      <c r="O208" s="13">
        <v>44609</v>
      </c>
    </row>
    <row r="209" spans="1:15" ht="38.25" x14ac:dyDescent="0.25">
      <c r="A209" s="5">
        <v>197</v>
      </c>
      <c r="B209" s="5">
        <v>4</v>
      </c>
      <c r="C209" s="5" t="s">
        <v>9</v>
      </c>
      <c r="D209" s="5">
        <v>35102</v>
      </c>
      <c r="E209" s="5" t="s">
        <v>135</v>
      </c>
      <c r="F209" s="13" t="s">
        <v>142</v>
      </c>
      <c r="G209" s="5" t="s">
        <v>143</v>
      </c>
      <c r="H209" s="30">
        <v>2151251.2999999998</v>
      </c>
      <c r="I209" s="37" t="s">
        <v>440</v>
      </c>
      <c r="J209" s="5" t="s">
        <v>13</v>
      </c>
      <c r="K209" s="5" t="s">
        <v>14</v>
      </c>
      <c r="L209" s="5" t="s">
        <v>26</v>
      </c>
      <c r="M209" s="11">
        <v>44340</v>
      </c>
      <c r="N209" s="11">
        <v>44519</v>
      </c>
      <c r="O209" s="13">
        <v>44519</v>
      </c>
    </row>
    <row r="210" spans="1:15" ht="38.25" x14ac:dyDescent="0.25">
      <c r="A210" s="5">
        <v>198</v>
      </c>
      <c r="B210" s="5">
        <v>5</v>
      </c>
      <c r="C210" s="5" t="s">
        <v>9</v>
      </c>
      <c r="D210" s="5">
        <v>35102</v>
      </c>
      <c r="E210" s="5" t="s">
        <v>135</v>
      </c>
      <c r="F210" s="13" t="s">
        <v>144</v>
      </c>
      <c r="G210" s="5" t="s">
        <v>145</v>
      </c>
      <c r="H210" s="30">
        <v>1953562.2</v>
      </c>
      <c r="I210" s="37" t="s">
        <v>440</v>
      </c>
      <c r="J210" s="5" t="s">
        <v>13</v>
      </c>
      <c r="K210" s="5" t="s">
        <v>14</v>
      </c>
      <c r="L210" s="5" t="s">
        <v>26</v>
      </c>
      <c r="M210" s="11">
        <v>44291</v>
      </c>
      <c r="N210" s="11">
        <v>44470</v>
      </c>
      <c r="O210" s="13">
        <v>44470</v>
      </c>
    </row>
    <row r="211" spans="1:15" ht="38.25" x14ac:dyDescent="0.25">
      <c r="A211" s="5">
        <v>199</v>
      </c>
      <c r="B211" s="5">
        <v>6</v>
      </c>
      <c r="C211" s="5" t="s">
        <v>9</v>
      </c>
      <c r="D211" s="5">
        <v>35102</v>
      </c>
      <c r="E211" s="5" t="s">
        <v>135</v>
      </c>
      <c r="F211" s="13" t="s">
        <v>146</v>
      </c>
      <c r="G211" s="5" t="s">
        <v>147</v>
      </c>
      <c r="H211" s="30">
        <v>4000000</v>
      </c>
      <c r="I211" s="37" t="s">
        <v>440</v>
      </c>
      <c r="J211" s="5" t="s">
        <v>252</v>
      </c>
      <c r="K211" s="5" t="s">
        <v>441</v>
      </c>
      <c r="L211" s="5" t="s">
        <v>395</v>
      </c>
      <c r="M211" s="11">
        <v>44340</v>
      </c>
      <c r="N211" s="11">
        <v>44609</v>
      </c>
      <c r="O211" s="13">
        <v>44609</v>
      </c>
    </row>
    <row r="212" spans="1:15" ht="38.25" x14ac:dyDescent="0.25">
      <c r="A212" s="5">
        <v>200</v>
      </c>
      <c r="B212" s="5">
        <v>7</v>
      </c>
      <c r="C212" s="5" t="s">
        <v>9</v>
      </c>
      <c r="D212" s="5">
        <v>35102</v>
      </c>
      <c r="E212" s="5" t="s">
        <v>135</v>
      </c>
      <c r="F212" s="13" t="s">
        <v>148</v>
      </c>
      <c r="G212" s="5" t="s">
        <v>149</v>
      </c>
      <c r="H212" s="30">
        <v>2390411.2000000002</v>
      </c>
      <c r="I212" s="37" t="s">
        <v>440</v>
      </c>
      <c r="J212" s="5" t="s">
        <v>13</v>
      </c>
      <c r="K212" s="5" t="s">
        <v>14</v>
      </c>
      <c r="L212" s="5" t="s">
        <v>26</v>
      </c>
      <c r="M212" s="11">
        <v>44291</v>
      </c>
      <c r="N212" s="11">
        <v>44470</v>
      </c>
      <c r="O212" s="13">
        <v>44470</v>
      </c>
    </row>
    <row r="213" spans="1:15" ht="38.25" x14ac:dyDescent="0.25">
      <c r="A213" s="5">
        <v>201</v>
      </c>
      <c r="B213" s="5">
        <v>8</v>
      </c>
      <c r="C213" s="5" t="s">
        <v>9</v>
      </c>
      <c r="D213" s="5">
        <v>35102</v>
      </c>
      <c r="E213" s="5" t="s">
        <v>135</v>
      </c>
      <c r="F213" s="13" t="s">
        <v>150</v>
      </c>
      <c r="G213" s="5" t="s">
        <v>151</v>
      </c>
      <c r="H213" s="30">
        <v>1362592.6</v>
      </c>
      <c r="I213" s="37" t="s">
        <v>440</v>
      </c>
      <c r="J213" s="5" t="s">
        <v>13</v>
      </c>
      <c r="K213" s="5" t="s">
        <v>14</v>
      </c>
      <c r="L213" s="5" t="s">
        <v>26</v>
      </c>
      <c r="M213" s="11">
        <v>44340</v>
      </c>
      <c r="N213" s="11">
        <v>44519</v>
      </c>
      <c r="O213" s="13">
        <v>44519</v>
      </c>
    </row>
    <row r="214" spans="1:15" ht="38.25" x14ac:dyDescent="0.25">
      <c r="A214" s="5">
        <v>202</v>
      </c>
      <c r="B214" s="5">
        <v>9</v>
      </c>
      <c r="C214" s="5" t="s">
        <v>9</v>
      </c>
      <c r="D214" s="5">
        <v>35102</v>
      </c>
      <c r="E214" s="5" t="s">
        <v>135</v>
      </c>
      <c r="F214" s="13" t="s">
        <v>152</v>
      </c>
      <c r="G214" s="5" t="s">
        <v>153</v>
      </c>
      <c r="H214" s="30">
        <v>1081168.1000000001</v>
      </c>
      <c r="I214" s="37" t="s">
        <v>440</v>
      </c>
      <c r="J214" s="5" t="s">
        <v>13</v>
      </c>
      <c r="K214" s="5" t="s">
        <v>14</v>
      </c>
      <c r="L214" s="5" t="s">
        <v>26</v>
      </c>
      <c r="M214" s="11">
        <v>44361</v>
      </c>
      <c r="N214" s="11">
        <v>44540</v>
      </c>
      <c r="O214" s="13">
        <v>44540</v>
      </c>
    </row>
    <row r="215" spans="1:15" ht="38.25" x14ac:dyDescent="0.25">
      <c r="A215" s="5">
        <v>203</v>
      </c>
      <c r="B215" s="5">
        <v>10</v>
      </c>
      <c r="C215" s="5" t="s">
        <v>9</v>
      </c>
      <c r="D215" s="5">
        <v>35102</v>
      </c>
      <c r="E215" s="5" t="s">
        <v>135</v>
      </c>
      <c r="F215" s="13" t="s">
        <v>154</v>
      </c>
      <c r="G215" s="5" t="s">
        <v>155</v>
      </c>
      <c r="H215" s="30">
        <v>2026748.13</v>
      </c>
      <c r="I215" s="37" t="s">
        <v>440</v>
      </c>
      <c r="J215" s="5" t="s">
        <v>13</v>
      </c>
      <c r="K215" s="5" t="s">
        <v>14</v>
      </c>
      <c r="L215" s="5" t="s">
        <v>26</v>
      </c>
      <c r="M215" s="11">
        <v>44361</v>
      </c>
      <c r="N215" s="11">
        <v>44540</v>
      </c>
      <c r="O215" s="13">
        <v>44540</v>
      </c>
    </row>
    <row r="216" spans="1:15" ht="25.5" x14ac:dyDescent="0.25">
      <c r="A216" s="5">
        <v>204</v>
      </c>
      <c r="B216" s="5">
        <v>11</v>
      </c>
      <c r="C216" s="5" t="s">
        <v>9</v>
      </c>
      <c r="D216" s="5">
        <v>35102</v>
      </c>
      <c r="E216" s="5" t="s">
        <v>135</v>
      </c>
      <c r="F216" s="13" t="s">
        <v>156</v>
      </c>
      <c r="G216" s="5" t="s">
        <v>157</v>
      </c>
      <c r="H216" s="30">
        <v>4343227.95</v>
      </c>
      <c r="I216" s="37" t="s">
        <v>440</v>
      </c>
      <c r="J216" s="5" t="s">
        <v>252</v>
      </c>
      <c r="K216" s="5" t="s">
        <v>441</v>
      </c>
      <c r="L216" s="5" t="s">
        <v>26</v>
      </c>
      <c r="M216" s="11">
        <v>44361</v>
      </c>
      <c r="N216" s="11">
        <v>44540</v>
      </c>
      <c r="O216" s="13">
        <v>44540</v>
      </c>
    </row>
    <row r="217" spans="1:15" ht="38.25" x14ac:dyDescent="0.25">
      <c r="A217" s="5">
        <v>205</v>
      </c>
      <c r="B217" s="5">
        <v>12</v>
      </c>
      <c r="C217" s="5" t="s">
        <v>9</v>
      </c>
      <c r="D217" s="5">
        <v>35102</v>
      </c>
      <c r="E217" s="5" t="s">
        <v>135</v>
      </c>
      <c r="F217" s="13" t="s">
        <v>158</v>
      </c>
      <c r="G217" s="5" t="s">
        <v>159</v>
      </c>
      <c r="H217" s="30">
        <v>3602058.87</v>
      </c>
      <c r="I217" s="37" t="s">
        <v>440</v>
      </c>
      <c r="J217" s="5" t="s">
        <v>252</v>
      </c>
      <c r="K217" s="5" t="s">
        <v>441</v>
      </c>
      <c r="L217" s="5" t="s">
        <v>26</v>
      </c>
      <c r="M217" s="11">
        <v>44235</v>
      </c>
      <c r="N217" s="11">
        <v>44377</v>
      </c>
      <c r="O217" s="13">
        <v>44377</v>
      </c>
    </row>
    <row r="218" spans="1:15" ht="38.25" x14ac:dyDescent="0.25">
      <c r="A218" s="5">
        <v>206</v>
      </c>
      <c r="B218" s="5">
        <v>13</v>
      </c>
      <c r="C218" s="5" t="s">
        <v>9</v>
      </c>
      <c r="D218" s="5">
        <v>35102</v>
      </c>
      <c r="E218" s="5" t="s">
        <v>135</v>
      </c>
      <c r="F218" s="13" t="s">
        <v>160</v>
      </c>
      <c r="G218" s="5" t="s">
        <v>161</v>
      </c>
      <c r="H218" s="30">
        <v>812367.7</v>
      </c>
      <c r="I218" s="37" t="s">
        <v>440</v>
      </c>
      <c r="J218" s="5" t="s">
        <v>16</v>
      </c>
      <c r="K218" s="5" t="s">
        <v>14</v>
      </c>
      <c r="L218" s="5" t="s">
        <v>26</v>
      </c>
      <c r="M218" s="11">
        <v>44235</v>
      </c>
      <c r="N218" s="11">
        <v>44377</v>
      </c>
      <c r="O218" s="13">
        <v>44377</v>
      </c>
    </row>
    <row r="219" spans="1:15" ht="38.25" x14ac:dyDescent="0.25">
      <c r="A219" s="5">
        <v>207</v>
      </c>
      <c r="B219" s="5">
        <v>14</v>
      </c>
      <c r="C219" s="5" t="s">
        <v>9</v>
      </c>
      <c r="D219" s="5">
        <v>35102</v>
      </c>
      <c r="E219" s="5" t="s">
        <v>135</v>
      </c>
      <c r="F219" s="13" t="s">
        <v>162</v>
      </c>
      <c r="G219" s="5" t="s">
        <v>163</v>
      </c>
      <c r="H219" s="30">
        <v>777230.19</v>
      </c>
      <c r="I219" s="37" t="s">
        <v>440</v>
      </c>
      <c r="J219" s="5" t="s">
        <v>16</v>
      </c>
      <c r="K219" s="5" t="s">
        <v>14</v>
      </c>
      <c r="L219" s="5" t="s">
        <v>26</v>
      </c>
      <c r="M219" s="11">
        <v>44235</v>
      </c>
      <c r="N219" s="11">
        <v>44377</v>
      </c>
      <c r="O219" s="13">
        <v>44377</v>
      </c>
    </row>
    <row r="220" spans="1:15" ht="38.25" x14ac:dyDescent="0.25">
      <c r="A220" s="5">
        <v>208</v>
      </c>
      <c r="B220" s="5">
        <v>15</v>
      </c>
      <c r="C220" s="5" t="s">
        <v>9</v>
      </c>
      <c r="D220" s="5">
        <v>35102</v>
      </c>
      <c r="E220" s="5" t="s">
        <v>135</v>
      </c>
      <c r="F220" s="13" t="s">
        <v>164</v>
      </c>
      <c r="G220" s="5" t="s">
        <v>165</v>
      </c>
      <c r="H220" s="30">
        <v>527018.76</v>
      </c>
      <c r="I220" s="37" t="s">
        <v>440</v>
      </c>
      <c r="J220" s="5" t="s">
        <v>16</v>
      </c>
      <c r="K220" s="5" t="s">
        <v>14</v>
      </c>
      <c r="L220" s="5" t="s">
        <v>26</v>
      </c>
      <c r="M220" s="11">
        <v>44235</v>
      </c>
      <c r="N220" s="11">
        <v>44377</v>
      </c>
      <c r="O220" s="13">
        <v>44377</v>
      </c>
    </row>
    <row r="221" spans="1:15" ht="38.25" x14ac:dyDescent="0.25">
      <c r="A221" s="5">
        <v>209</v>
      </c>
      <c r="B221" s="5">
        <v>16</v>
      </c>
      <c r="C221" s="5" t="s">
        <v>9</v>
      </c>
      <c r="D221" s="5">
        <v>35102</v>
      </c>
      <c r="E221" s="5" t="s">
        <v>135</v>
      </c>
      <c r="F221" s="13" t="s">
        <v>166</v>
      </c>
      <c r="G221" s="5" t="s">
        <v>167</v>
      </c>
      <c r="H221" s="30">
        <v>2506981.69</v>
      </c>
      <c r="I221" s="37" t="s">
        <v>440</v>
      </c>
      <c r="J221" s="5" t="s">
        <v>13</v>
      </c>
      <c r="K221" s="5" t="s">
        <v>14</v>
      </c>
      <c r="L221" s="5" t="s">
        <v>26</v>
      </c>
      <c r="M221" s="11">
        <v>44235</v>
      </c>
      <c r="N221" s="11">
        <v>44357</v>
      </c>
      <c r="O221" s="13">
        <v>44357</v>
      </c>
    </row>
    <row r="222" spans="1:15" ht="38.25" x14ac:dyDescent="0.25">
      <c r="A222" s="5">
        <v>210</v>
      </c>
      <c r="B222" s="5">
        <v>17</v>
      </c>
      <c r="C222" s="5" t="s">
        <v>9</v>
      </c>
      <c r="D222" s="5">
        <v>35102</v>
      </c>
      <c r="E222" s="5" t="s">
        <v>135</v>
      </c>
      <c r="F222" s="13" t="s">
        <v>168</v>
      </c>
      <c r="G222" s="5" t="s">
        <v>169</v>
      </c>
      <c r="H222" s="30">
        <v>1332874.8999999999</v>
      </c>
      <c r="I222" s="37" t="s">
        <v>440</v>
      </c>
      <c r="J222" s="5" t="s">
        <v>13</v>
      </c>
      <c r="K222" s="5" t="s">
        <v>14</v>
      </c>
      <c r="L222" s="5" t="s">
        <v>26</v>
      </c>
      <c r="M222" s="11">
        <v>44340</v>
      </c>
      <c r="N222" s="11">
        <v>44519</v>
      </c>
      <c r="O222" s="13">
        <v>44519</v>
      </c>
    </row>
    <row r="223" spans="1:15" ht="38.25" x14ac:dyDescent="0.25">
      <c r="A223" s="5">
        <v>211</v>
      </c>
      <c r="B223" s="5">
        <v>18</v>
      </c>
      <c r="C223" s="5" t="s">
        <v>9</v>
      </c>
      <c r="D223" s="5">
        <v>35102</v>
      </c>
      <c r="E223" s="5" t="s">
        <v>135</v>
      </c>
      <c r="F223" s="13" t="s">
        <v>170</v>
      </c>
      <c r="G223" s="5" t="s">
        <v>171</v>
      </c>
      <c r="H223" s="30">
        <v>1870947.2</v>
      </c>
      <c r="I223" s="37" t="s">
        <v>440</v>
      </c>
      <c r="J223" s="5" t="s">
        <v>13</v>
      </c>
      <c r="K223" s="5" t="s">
        <v>14</v>
      </c>
      <c r="L223" s="5" t="s">
        <v>26</v>
      </c>
      <c r="M223" s="11">
        <v>44361</v>
      </c>
      <c r="N223" s="11">
        <v>44540</v>
      </c>
      <c r="O223" s="13">
        <v>44540</v>
      </c>
    </row>
    <row r="224" spans="1:15" ht="38.25" x14ac:dyDescent="0.25">
      <c r="A224" s="5">
        <v>212</v>
      </c>
      <c r="B224" s="5">
        <v>19</v>
      </c>
      <c r="C224" s="5" t="s">
        <v>9</v>
      </c>
      <c r="D224" s="5">
        <v>35102</v>
      </c>
      <c r="E224" s="5" t="s">
        <v>135</v>
      </c>
      <c r="F224" s="13" t="s">
        <v>172</v>
      </c>
      <c r="G224" s="5" t="s">
        <v>173</v>
      </c>
      <c r="H224" s="30">
        <v>1192566.7</v>
      </c>
      <c r="I224" s="37" t="s">
        <v>440</v>
      </c>
      <c r="J224" s="5" t="s">
        <v>13</v>
      </c>
      <c r="K224" s="5" t="s">
        <v>14</v>
      </c>
      <c r="L224" s="5" t="s">
        <v>26</v>
      </c>
      <c r="M224" s="11">
        <v>44291</v>
      </c>
      <c r="N224" s="11">
        <v>44470</v>
      </c>
      <c r="O224" s="13">
        <v>44470</v>
      </c>
    </row>
    <row r="225" spans="1:15" ht="38.25" x14ac:dyDescent="0.25">
      <c r="A225" s="5">
        <v>213</v>
      </c>
      <c r="B225" s="5">
        <v>20</v>
      </c>
      <c r="C225" s="5" t="s">
        <v>9</v>
      </c>
      <c r="D225" s="5">
        <v>35102</v>
      </c>
      <c r="E225" s="5" t="s">
        <v>135</v>
      </c>
      <c r="F225" s="13" t="s">
        <v>174</v>
      </c>
      <c r="G225" s="5" t="s">
        <v>175</v>
      </c>
      <c r="H225" s="30">
        <v>842651.3</v>
      </c>
      <c r="I225" s="37" t="s">
        <v>440</v>
      </c>
      <c r="J225" s="5" t="s">
        <v>16</v>
      </c>
      <c r="K225" s="5" t="s">
        <v>14</v>
      </c>
      <c r="L225" s="5" t="s">
        <v>26</v>
      </c>
      <c r="M225" s="11">
        <v>44291</v>
      </c>
      <c r="N225" s="11">
        <v>44470</v>
      </c>
      <c r="O225" s="13">
        <v>44470</v>
      </c>
    </row>
    <row r="226" spans="1:15" ht="38.25" x14ac:dyDescent="0.25">
      <c r="A226" s="5">
        <v>214</v>
      </c>
      <c r="B226" s="5">
        <v>21</v>
      </c>
      <c r="C226" s="5" t="s">
        <v>9</v>
      </c>
      <c r="D226" s="5">
        <v>35102</v>
      </c>
      <c r="E226" s="5" t="s">
        <v>135</v>
      </c>
      <c r="F226" s="13" t="s">
        <v>176</v>
      </c>
      <c r="G226" s="5" t="s">
        <v>177</v>
      </c>
      <c r="H226" s="30">
        <v>2213932.92</v>
      </c>
      <c r="I226" s="37" t="s">
        <v>440</v>
      </c>
      <c r="J226" s="5" t="s">
        <v>13</v>
      </c>
      <c r="K226" s="5" t="s">
        <v>14</v>
      </c>
      <c r="L226" s="5" t="s">
        <v>26</v>
      </c>
      <c r="M226" s="11">
        <v>44291</v>
      </c>
      <c r="N226" s="11">
        <v>44551</v>
      </c>
      <c r="O226" s="13">
        <v>44551</v>
      </c>
    </row>
    <row r="227" spans="1:15" ht="38.25" x14ac:dyDescent="0.25">
      <c r="A227" s="5">
        <v>215</v>
      </c>
      <c r="B227" s="5">
        <v>22</v>
      </c>
      <c r="C227" s="5" t="s">
        <v>9</v>
      </c>
      <c r="D227" s="5">
        <v>35102</v>
      </c>
      <c r="E227" s="5" t="s">
        <v>135</v>
      </c>
      <c r="F227" s="13" t="s">
        <v>178</v>
      </c>
      <c r="G227" s="5" t="s">
        <v>179</v>
      </c>
      <c r="H227" s="30">
        <v>1200000</v>
      </c>
      <c r="I227" s="37" t="s">
        <v>440</v>
      </c>
      <c r="J227" s="5" t="s">
        <v>13</v>
      </c>
      <c r="K227" s="5" t="s">
        <v>14</v>
      </c>
      <c r="L227" s="5" t="s">
        <v>26</v>
      </c>
      <c r="M227" s="11">
        <v>44291</v>
      </c>
      <c r="N227" s="11">
        <v>44502</v>
      </c>
      <c r="O227" s="13">
        <v>44502</v>
      </c>
    </row>
    <row r="228" spans="1:15" ht="38.25" x14ac:dyDescent="0.25">
      <c r="A228" s="5">
        <v>216</v>
      </c>
      <c r="B228" s="5">
        <v>23</v>
      </c>
      <c r="C228" s="5" t="s">
        <v>9</v>
      </c>
      <c r="D228" s="5">
        <v>35102</v>
      </c>
      <c r="E228" s="5" t="s">
        <v>135</v>
      </c>
      <c r="F228" s="13" t="s">
        <v>180</v>
      </c>
      <c r="G228" s="5" t="s">
        <v>181</v>
      </c>
      <c r="H228" s="30">
        <v>2150000</v>
      </c>
      <c r="I228" s="37" t="s">
        <v>440</v>
      </c>
      <c r="J228" s="5" t="s">
        <v>13</v>
      </c>
      <c r="K228" s="5" t="s">
        <v>14</v>
      </c>
      <c r="L228" s="5" t="s">
        <v>26</v>
      </c>
      <c r="M228" s="11">
        <v>44221</v>
      </c>
      <c r="N228" s="11">
        <v>44345</v>
      </c>
      <c r="O228" s="13">
        <v>44345</v>
      </c>
    </row>
    <row r="229" spans="1:15" ht="38.25" x14ac:dyDescent="0.25">
      <c r="A229" s="5">
        <v>217</v>
      </c>
      <c r="B229" s="5">
        <v>24</v>
      </c>
      <c r="C229" s="5" t="s">
        <v>9</v>
      </c>
      <c r="D229" s="5">
        <v>35102</v>
      </c>
      <c r="E229" s="5" t="s">
        <v>135</v>
      </c>
      <c r="F229" s="13" t="s">
        <v>182</v>
      </c>
      <c r="G229" s="5" t="s">
        <v>183</v>
      </c>
      <c r="H229" s="30">
        <v>2882560</v>
      </c>
      <c r="I229" s="37" t="s">
        <v>440</v>
      </c>
      <c r="J229" s="5" t="s">
        <v>13</v>
      </c>
      <c r="K229" s="5" t="s">
        <v>14</v>
      </c>
      <c r="L229" s="5" t="s">
        <v>26</v>
      </c>
      <c r="M229" s="11">
        <v>44361</v>
      </c>
      <c r="N229" s="11">
        <v>44540</v>
      </c>
      <c r="O229" s="13">
        <v>44540</v>
      </c>
    </row>
    <row r="230" spans="1:15" ht="38.25" x14ac:dyDescent="0.25">
      <c r="A230" s="5">
        <v>218</v>
      </c>
      <c r="B230" s="5">
        <v>25</v>
      </c>
      <c r="C230" s="5" t="s">
        <v>9</v>
      </c>
      <c r="D230" s="5">
        <v>35102</v>
      </c>
      <c r="E230" s="5" t="s">
        <v>135</v>
      </c>
      <c r="F230" s="13" t="s">
        <v>184</v>
      </c>
      <c r="G230" s="5" t="s">
        <v>185</v>
      </c>
      <c r="H230" s="30">
        <v>2000000</v>
      </c>
      <c r="I230" s="37" t="s">
        <v>440</v>
      </c>
      <c r="J230" s="5" t="s">
        <v>13</v>
      </c>
      <c r="K230" s="5" t="s">
        <v>14</v>
      </c>
      <c r="L230" s="5" t="s">
        <v>26</v>
      </c>
      <c r="M230" s="11">
        <v>44361</v>
      </c>
      <c r="N230" s="11">
        <v>44540</v>
      </c>
      <c r="O230" s="13">
        <v>44540</v>
      </c>
    </row>
    <row r="231" spans="1:15" ht="38.25" x14ac:dyDescent="0.25">
      <c r="A231" s="5">
        <v>219</v>
      </c>
      <c r="B231" s="5">
        <v>26</v>
      </c>
      <c r="C231" s="5" t="s">
        <v>9</v>
      </c>
      <c r="D231" s="5">
        <v>35102</v>
      </c>
      <c r="E231" s="5" t="s">
        <v>135</v>
      </c>
      <c r="F231" s="13" t="s">
        <v>186</v>
      </c>
      <c r="G231" s="5" t="s">
        <v>187</v>
      </c>
      <c r="H231" s="30">
        <v>2615000</v>
      </c>
      <c r="I231" s="37" t="s">
        <v>440</v>
      </c>
      <c r="J231" s="5" t="s">
        <v>13</v>
      </c>
      <c r="K231" s="5" t="s">
        <v>14</v>
      </c>
      <c r="L231" s="5" t="s">
        <v>26</v>
      </c>
      <c r="M231" s="11">
        <v>44361</v>
      </c>
      <c r="N231" s="11">
        <v>44540</v>
      </c>
      <c r="O231" s="13">
        <v>44540</v>
      </c>
    </row>
    <row r="232" spans="1:15" ht="30" customHeight="1" x14ac:dyDescent="0.25">
      <c r="A232" s="40" t="s">
        <v>431</v>
      </c>
      <c r="B232" s="41"/>
      <c r="C232" s="41"/>
      <c r="D232" s="41"/>
      <c r="E232" s="41"/>
      <c r="F232" s="41"/>
      <c r="G232" s="41"/>
      <c r="H232" s="31">
        <f>SUM(H13:H231)</f>
        <v>489049730.64198375</v>
      </c>
      <c r="I232" s="36"/>
      <c r="J232" s="33"/>
      <c r="K232" s="32"/>
      <c r="L232" s="33"/>
      <c r="M232" s="33"/>
      <c r="N232" s="33"/>
    </row>
  </sheetData>
  <mergeCells count="6">
    <mergeCell ref="A5:N5"/>
    <mergeCell ref="A6:N6"/>
    <mergeCell ref="A7:N7"/>
    <mergeCell ref="A9:N9"/>
    <mergeCell ref="A232:G232"/>
    <mergeCell ref="A10:N10"/>
  </mergeCells>
  <conditionalFormatting sqref="G45:G70">
    <cfRule type="expression" dxfId="0" priority="1">
      <formula>IF(OR(G45="En proceso de construcción",ISBLANK(G45)),1,0)=1</formula>
    </cfRule>
  </conditionalFormatting>
  <pageMargins left="0.70866141732283472" right="0.70866141732283472" top="0.74803149606299213" bottom="0.74803149606299213" header="0.31496062992125984" footer="0.31496062992125984"/>
  <pageSetup paperSize="123" scale="71" fitToHeight="0" orientation="landscape" horizontalDpi="4294967292"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PAOP 2021</vt:lpstr>
      <vt:lpstr>'PAOP 2021'!Títulos_a_imprimir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IRIS</dc:creator>
  <cp:lastModifiedBy>Oscar Arturo Heredia del Castillo</cp:lastModifiedBy>
  <cp:lastPrinted>2021-01-27T03:19:21Z</cp:lastPrinted>
  <dcterms:created xsi:type="dcterms:W3CDTF">2020-07-07T20:50:34Z</dcterms:created>
  <dcterms:modified xsi:type="dcterms:W3CDTF">2021-02-09T21:42:35Z</dcterms:modified>
</cp:coreProperties>
</file>